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rozpočet\"/>
    </mc:Choice>
  </mc:AlternateContent>
  <bookViews>
    <workbookView xWindow="0" yWindow="0" windowWidth="24000" windowHeight="9030"/>
  </bookViews>
  <sheets>
    <sheet name="návrh rozpočtu-provoz a mzdy" sheetId="1" r:id="rId1"/>
    <sheet name="návrh rozpočtu - investice" sheetId="2" r:id="rId2"/>
    <sheet name="komentar k navrhu rozpoc." sheetId="3" r:id="rId3"/>
    <sheet name="rozpoč.výhled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9" i="1" l="1"/>
  <c r="I79" i="1"/>
  <c r="G79" i="1"/>
  <c r="E79" i="1"/>
  <c r="E92" i="1" s="1"/>
  <c r="C79" i="1"/>
  <c r="B18" i="5" s="1"/>
  <c r="B8" i="5" s="1"/>
  <c r="E8" i="5"/>
  <c r="G19" i="5"/>
  <c r="C19" i="5"/>
  <c r="B19" i="5"/>
  <c r="C18" i="5"/>
  <c r="C8" i="5" s="1"/>
  <c r="C17" i="5"/>
  <c r="B17" i="5"/>
  <c r="I86" i="1"/>
  <c r="F19" i="5" s="1"/>
  <c r="K86" i="1"/>
  <c r="G86" i="1"/>
  <c r="D19" i="5" s="1"/>
  <c r="M25" i="1"/>
  <c r="L25" i="1"/>
  <c r="K77" i="1" s="1"/>
  <c r="K25" i="1"/>
  <c r="J25" i="1"/>
  <c r="I25" i="1"/>
  <c r="H25" i="1"/>
  <c r="G25" i="1"/>
  <c r="F25" i="1"/>
  <c r="E25" i="1"/>
  <c r="D25" i="1"/>
  <c r="C25" i="1"/>
  <c r="C92" i="1" l="1"/>
  <c r="I77" i="1"/>
  <c r="J41" i="5"/>
  <c r="I41" i="5"/>
  <c r="H41" i="5"/>
  <c r="G41" i="5"/>
  <c r="F41" i="5"/>
  <c r="E41" i="5"/>
  <c r="D41" i="5"/>
  <c r="C41" i="5"/>
  <c r="B41" i="5"/>
  <c r="J24" i="5"/>
  <c r="J43" i="5" s="1"/>
  <c r="I24" i="5"/>
  <c r="H24" i="5"/>
  <c r="H43" i="5" s="1"/>
  <c r="E24" i="5"/>
  <c r="C24" i="5"/>
  <c r="C43" i="5" s="1"/>
  <c r="B24" i="5"/>
  <c r="B43" i="5" s="1"/>
  <c r="J12" i="5"/>
  <c r="I12" i="5"/>
  <c r="H12" i="5"/>
  <c r="E12" i="5"/>
  <c r="C12" i="5"/>
  <c r="B12" i="5"/>
  <c r="E43" i="5" l="1"/>
  <c r="I43" i="5"/>
  <c r="D31" i="2"/>
  <c r="B31" i="2"/>
  <c r="M33" i="1" l="1"/>
  <c r="L33" i="1"/>
  <c r="K33" i="1"/>
  <c r="J33" i="1"/>
  <c r="I33" i="1"/>
  <c r="H33" i="1"/>
  <c r="G33" i="1"/>
  <c r="F33" i="1"/>
  <c r="E33" i="1"/>
  <c r="D33" i="1"/>
  <c r="C33" i="1"/>
  <c r="M62" i="1" l="1"/>
  <c r="L62" i="1"/>
  <c r="K62" i="1"/>
  <c r="J62" i="1"/>
  <c r="I62" i="1"/>
  <c r="H62" i="1"/>
  <c r="G62" i="1"/>
  <c r="F62" i="1"/>
  <c r="E62" i="1"/>
  <c r="D62" i="1"/>
  <c r="C62" i="1"/>
  <c r="J109" i="1" l="1"/>
  <c r="J112" i="1" s="1"/>
  <c r="G109" i="1"/>
  <c r="G112" i="1" s="1"/>
  <c r="D109" i="1"/>
  <c r="D112" i="1" s="1"/>
  <c r="M54" i="1"/>
  <c r="L54" i="1"/>
  <c r="K54" i="1"/>
  <c r="J54" i="1"/>
  <c r="I54" i="1"/>
  <c r="H54" i="1"/>
  <c r="G54" i="1"/>
  <c r="F54" i="1"/>
  <c r="E54" i="1"/>
  <c r="D54" i="1"/>
  <c r="C54" i="1"/>
  <c r="M48" i="1"/>
  <c r="L48" i="1"/>
  <c r="K48" i="1"/>
  <c r="J48" i="1"/>
  <c r="I48" i="1"/>
  <c r="H48" i="1"/>
  <c r="G48" i="1"/>
  <c r="F48" i="1"/>
  <c r="E48" i="1"/>
  <c r="D48" i="1"/>
  <c r="C48" i="1"/>
  <c r="M39" i="1"/>
  <c r="L39" i="1"/>
  <c r="K39" i="1"/>
  <c r="J39" i="1"/>
  <c r="I39" i="1"/>
  <c r="H39" i="1"/>
  <c r="G39" i="1"/>
  <c r="F39" i="1"/>
  <c r="E39" i="1"/>
  <c r="D39" i="1"/>
  <c r="C39" i="1"/>
  <c r="G18" i="5" l="1"/>
  <c r="G8" i="5" s="1"/>
  <c r="G12" i="5" s="1"/>
  <c r="I63" i="1"/>
  <c r="M63" i="1"/>
  <c r="E63" i="1"/>
  <c r="C63" i="1"/>
  <c r="G63" i="1"/>
  <c r="K63" i="1"/>
  <c r="F63" i="1"/>
  <c r="D63" i="1"/>
  <c r="H63" i="1"/>
  <c r="G80" i="1" s="1"/>
  <c r="D17" i="5" s="1"/>
  <c r="L63" i="1"/>
  <c r="K80" i="1" s="1"/>
  <c r="J63" i="1"/>
  <c r="I80" i="1" s="1"/>
  <c r="F17" i="5" s="1"/>
  <c r="D18" i="5" l="1"/>
  <c r="D8" i="5" s="1"/>
  <c r="D12" i="5" s="1"/>
  <c r="G92" i="1"/>
  <c r="K92" i="1"/>
  <c r="G17" i="5"/>
  <c r="G24" i="5" s="1"/>
  <c r="G43" i="5" s="1"/>
  <c r="F18" i="5"/>
  <c r="F8" i="5" s="1"/>
  <c r="F12" i="5" s="1"/>
  <c r="I92" i="1"/>
  <c r="F24" i="5" l="1"/>
  <c r="F43" i="5" s="1"/>
  <c r="D24" i="5"/>
  <c r="D43" i="5" s="1"/>
</calcChain>
</file>

<file path=xl/comments1.xml><?xml version="1.0" encoding="utf-8"?>
<comments xmlns="http://schemas.openxmlformats.org/spreadsheetml/2006/main">
  <authors>
    <author>Semerádová Zdeňka</author>
  </authors>
  <commentList>
    <comment ref="J108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odpisy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minimálně odpisy /pokud se odvádí zpět zřizovateli/</t>
        </r>
      </text>
    </comment>
  </commentList>
</comments>
</file>

<file path=xl/sharedStrings.xml><?xml version="1.0" encoding="utf-8"?>
<sst xmlns="http://schemas.openxmlformats.org/spreadsheetml/2006/main" count="248" uniqueCount="177">
  <si>
    <t>Název zařízení:</t>
  </si>
  <si>
    <t>Sídlo zařízení</t>
  </si>
  <si>
    <t>1. Provozní a mzdové výdaje a příjmy</t>
  </si>
  <si>
    <t>Výdaje:</t>
  </si>
  <si>
    <t>v tis.Kč</t>
  </si>
  <si>
    <t>č. položky</t>
  </si>
  <si>
    <t>název položky</t>
  </si>
  <si>
    <t>celkem</t>
  </si>
  <si>
    <t>z toho příspěvek zřizovatele</t>
  </si>
  <si>
    <t>z toho vlastní zdroje</t>
  </si>
  <si>
    <t>mzdy zaměstanců</t>
  </si>
  <si>
    <t>ostatní osobní náklady</t>
  </si>
  <si>
    <t>povinné soc. pojistné placené zaměstnavatelem</t>
  </si>
  <si>
    <t>povinné soc. pojistné - mzdy (neškolské PO)</t>
  </si>
  <si>
    <t>povinné soc. pojistné - OON (neškolské PO)</t>
  </si>
  <si>
    <t xml:space="preserve">povinné zdravotní pojistné </t>
  </si>
  <si>
    <t>povinné zdravotní pojistné -  mzdy (neškolské PO)</t>
  </si>
  <si>
    <t>povinné zdravotní pojistné - OON (neškolské PO)</t>
  </si>
  <si>
    <t>zákonné pojištění zaměstnanců</t>
  </si>
  <si>
    <t>potraviny</t>
  </si>
  <si>
    <t>léky a zdravotnický materiál</t>
  </si>
  <si>
    <t>prádlo, oděv, obuv</t>
  </si>
  <si>
    <t>knihy, tisk</t>
  </si>
  <si>
    <t>DDHM</t>
  </si>
  <si>
    <t>materiál</t>
  </si>
  <si>
    <t>voda</t>
  </si>
  <si>
    <t>teplo</t>
  </si>
  <si>
    <t>plyn</t>
  </si>
  <si>
    <t>elektrická energie</t>
  </si>
  <si>
    <t>pevná paliva</t>
  </si>
  <si>
    <t>pohonné hmoty</t>
  </si>
  <si>
    <t>služby pošt</t>
  </si>
  <si>
    <t>služby telekomunikací</t>
  </si>
  <si>
    <t>služby peněžních ústavů</t>
  </si>
  <si>
    <t>nájemné</t>
  </si>
  <si>
    <t>konzultační, poradenské a právní služby</t>
  </si>
  <si>
    <t>služby školení a vzdělávání</t>
  </si>
  <si>
    <t>zpracování dat</t>
  </si>
  <si>
    <t>nákup služeb</t>
  </si>
  <si>
    <t>opravy a údržba</t>
  </si>
  <si>
    <t>programové vybavení</t>
  </si>
  <si>
    <t>cestovné</t>
  </si>
  <si>
    <t>pohoštění</t>
  </si>
  <si>
    <t>FKSP</t>
  </si>
  <si>
    <t>odpisy</t>
  </si>
  <si>
    <t>CELKEM</t>
  </si>
  <si>
    <t>Příjmy:</t>
  </si>
  <si>
    <t>příspěvek zřizovatele na mzdy vč. zákonných odvodů</t>
  </si>
  <si>
    <t>příspěvek zřizovatele na OON vč. zákonných odvodů</t>
  </si>
  <si>
    <t>příspěvek zřizovatele na odpisy</t>
  </si>
  <si>
    <t>příspěvek zřizovatele na provozní náklady</t>
  </si>
  <si>
    <t>vlastní výnosy a tržby z hlavní činnosti - školné</t>
  </si>
  <si>
    <t>vlastní výnosy a tržby z hlavní činnosti - stravné</t>
  </si>
  <si>
    <t>vlastní výnosy a tržby z pronájmu majetku</t>
  </si>
  <si>
    <t>vlastní výnosy a tržby z ostatní doplňkové činnosti</t>
  </si>
  <si>
    <t xml:space="preserve"> </t>
  </si>
  <si>
    <t>podpis</t>
  </si>
  <si>
    <t>nákup hmotné investice:</t>
  </si>
  <si>
    <t xml:space="preserve"> -</t>
  </si>
  <si>
    <t>technické zhodnocení, rekonstrukce a modernizace majetku většího rozsahu - příspěvková organizace</t>
  </si>
  <si>
    <t xml:space="preserve">U komentáře nákladů rozepsat položky dle konkrétního využití. </t>
  </si>
  <si>
    <t>obsah (rozpis) položky</t>
  </si>
  <si>
    <t>částka</t>
  </si>
  <si>
    <t>50..</t>
  </si>
  <si>
    <t>mzdové náklady</t>
  </si>
  <si>
    <t>u školských PO mimo prostředků ze státního rozpočtu</t>
  </si>
  <si>
    <t>knihy, učební pomůcky a tisk</t>
  </si>
  <si>
    <t>peněžní ústavy</t>
  </si>
  <si>
    <t>nájmy</t>
  </si>
  <si>
    <t>nákupy služeb</t>
  </si>
  <si>
    <t>oprava a údržba</t>
  </si>
  <si>
    <t>ostatní neinvestiční výdaje</t>
  </si>
  <si>
    <t>……</t>
  </si>
  <si>
    <t>Název položky</t>
  </si>
  <si>
    <t>Slovní komentář</t>
  </si>
  <si>
    <t>příspěvek zřizovatele na provoz,mzdy a odpisy</t>
  </si>
  <si>
    <t>vlastní výnosy a tržby z hlavní činnosti</t>
  </si>
  <si>
    <t>Příjmy</t>
  </si>
  <si>
    <t>Nedaňové příjmy (tř.2)</t>
  </si>
  <si>
    <t>Příjmy celkem</t>
  </si>
  <si>
    <t>Výdaje</t>
  </si>
  <si>
    <t>Běžné výdaje (tř.5)</t>
  </si>
  <si>
    <t>Běžné výdaje celkem</t>
  </si>
  <si>
    <t>Kapitálové výdaje (tř.6)</t>
  </si>
  <si>
    <t>hmotná investice</t>
  </si>
  <si>
    <t>investice (ORMI)</t>
  </si>
  <si>
    <t>Kapitálové výdaje celkem</t>
  </si>
  <si>
    <t>Výdaje celkem</t>
  </si>
  <si>
    <t>v tis. Kč</t>
  </si>
  <si>
    <r>
      <t xml:space="preserve">technické zhodnocení, rekonstrukce a modernizace majetku většího rozsahu - ORMI </t>
    </r>
    <r>
      <rPr>
        <sz val="11"/>
        <color rgb="FFFF0000"/>
        <rFont val="Calibri"/>
        <family val="2"/>
        <charset val="238"/>
        <scheme val="minor"/>
      </rPr>
      <t>(požadavek bude předán)</t>
    </r>
  </si>
  <si>
    <t xml:space="preserve">příspěvek zřizovatele na provoz </t>
  </si>
  <si>
    <t>č. pol.</t>
  </si>
  <si>
    <r>
      <rPr>
        <b/>
        <sz val="10"/>
        <color theme="1"/>
        <rFont val="Calibri"/>
        <family val="2"/>
        <charset val="238"/>
        <scheme val="minor"/>
      </rPr>
      <t>mzdové náklady včetně odvodů</t>
    </r>
    <r>
      <rPr>
        <sz val="8"/>
        <color theme="1"/>
        <rFont val="Calibri"/>
        <family val="2"/>
        <charset val="238"/>
        <scheme val="minor"/>
      </rPr>
      <t xml:space="preserve"> (školské PO neuvádí mzdy ze státního rozpočtu)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CELKEM</t>
    </r>
  </si>
  <si>
    <t>513.</t>
  </si>
  <si>
    <t>515.</t>
  </si>
  <si>
    <t>516.</t>
  </si>
  <si>
    <t>spotřeba energie CELKEM</t>
  </si>
  <si>
    <t>služby CELKEM</t>
  </si>
  <si>
    <t>5…</t>
  </si>
  <si>
    <t>ostatní náklady CELKEM</t>
  </si>
  <si>
    <r>
      <t xml:space="preserve">vlastní výnosy a tržby z hlavní činnosti - </t>
    </r>
    <r>
      <rPr>
        <sz val="10"/>
        <color indexed="8"/>
        <rFont val="Calibri"/>
        <family val="2"/>
        <charset val="238"/>
      </rPr>
      <t>např. realizace koncertů,  div. představení, pořádání sport. soutěží, provozování sport. zařízení, poskytování knihovnických, informačních služeb ….</t>
    </r>
  </si>
  <si>
    <t>v Kč</t>
  </si>
  <si>
    <t>ostatní příjmy</t>
  </si>
  <si>
    <t>Zdroje (příjmy) fondu CELKEM</t>
  </si>
  <si>
    <t>zdroje (příjmy) fondu:</t>
  </si>
  <si>
    <t>použití (čerpání) fondu CELKEM</t>
  </si>
  <si>
    <t>rezervní fond (účet 413)</t>
  </si>
  <si>
    <t>fond odměn (účet 411)</t>
  </si>
  <si>
    <t>fond investic (účet 416)</t>
  </si>
  <si>
    <t>předpokladané použití (čerpání) fondu:</t>
  </si>
  <si>
    <t>2. Požadavek na investiční příspěvek</t>
  </si>
  <si>
    <t xml:space="preserve"> - </t>
  </si>
  <si>
    <t xml:space="preserve"> požadovaný příspěvek zřizovatele</t>
  </si>
  <si>
    <t>návrh 2023
 v tis.Kč</t>
  </si>
  <si>
    <t>U komentáře příjmů uvést konkrétní výnosy z činnosti organizace</t>
  </si>
  <si>
    <t>hrazeno z fondu investic  případně převodem z RF</t>
  </si>
  <si>
    <t>ostatní CELKEM</t>
  </si>
  <si>
    <t>materiál včetně DDHM CELKEM</t>
  </si>
  <si>
    <t>návrh 2024
 v tis.Kč</t>
  </si>
  <si>
    <t>skutečnost roku 2020</t>
  </si>
  <si>
    <t>návrh 2025
 v tis.Kč</t>
  </si>
  <si>
    <t>mimoškolní aktivity</t>
  </si>
  <si>
    <t>ostatní příjmy (např. úroky)</t>
  </si>
  <si>
    <t>zapojení rezervního fondu</t>
  </si>
  <si>
    <t>Návrh příspěvku zřizovatele příspěvkové organizace města Česká Lípa na rok 2023</t>
  </si>
  <si>
    <t>skutečnost roku 2021</t>
  </si>
  <si>
    <r>
      <t xml:space="preserve"> schválený rozpočet  </t>
    </r>
    <r>
      <rPr>
        <sz val="8"/>
        <rFont val="Calibri"/>
        <family val="2"/>
        <charset val="238"/>
      </rPr>
      <t>2022</t>
    </r>
  </si>
  <si>
    <r>
      <t xml:space="preserve">očekávaná skutečnost </t>
    </r>
    <r>
      <rPr>
        <sz val="8"/>
        <rFont val="Calibri"/>
        <family val="2"/>
        <charset val="238"/>
      </rPr>
      <t>2022</t>
    </r>
  </si>
  <si>
    <t>návrh rozpočtu 2023</t>
  </si>
  <si>
    <r>
      <t xml:space="preserve">skutečnost  roku </t>
    </r>
    <r>
      <rPr>
        <sz val="10"/>
        <rFont val="Calibri"/>
        <family val="2"/>
        <charset val="238"/>
      </rPr>
      <t>2021</t>
    </r>
  </si>
  <si>
    <t xml:space="preserve"> schválený rozpočet 2022</t>
  </si>
  <si>
    <r>
      <t xml:space="preserve">očekávaná skutečnost  </t>
    </r>
    <r>
      <rPr>
        <sz val="10"/>
        <rFont val="Calibri"/>
        <family val="2"/>
        <charset val="238"/>
      </rPr>
      <t>2022</t>
    </r>
  </si>
  <si>
    <r>
      <t xml:space="preserve">návrh rozpočtu </t>
    </r>
    <r>
      <rPr>
        <sz val="10"/>
        <rFont val="Calibri"/>
        <family val="2"/>
        <charset val="238"/>
      </rPr>
      <t>2023</t>
    </r>
  </si>
  <si>
    <t>Předběžné čerpání fondů příspěvkové organizace města Česká Lípa v letošním roce 2022</t>
  </si>
  <si>
    <t>KOMENTÁŘ K NÁVRHU ROZPOČTU NA ROK 2023</t>
  </si>
  <si>
    <t>Návrh rozpočtu (příspěvku zřizovatele) příspěvkové organizace města Česká Lípa na rok 2023</t>
  </si>
  <si>
    <t>schválený rozpočet 2022</t>
  </si>
  <si>
    <t>rozpočet 2022  údaje k 30.6.2022
v tis.Kč</t>
  </si>
  <si>
    <t>očekáv.skut.  2022
v tis.Kč</t>
  </si>
  <si>
    <t>návrh 2026
 v tis.Kč</t>
  </si>
  <si>
    <t>stav fondu k 1. 1. 2022</t>
  </si>
  <si>
    <t>příděl ze zlepšeného výsledku hospodaření 2021</t>
  </si>
  <si>
    <t>poskytnutý investiční příspěvek 2022</t>
  </si>
  <si>
    <t>PŘEDPOKLADANÝ STAV FONDU K 31.12.2022</t>
  </si>
  <si>
    <t>Mateřská škola Pastelka, Česká Lípa, Svárovská 3315, příspěvková organizace</t>
  </si>
  <si>
    <t>Svárovská 3315, 470 01 Česká Lípa</t>
  </si>
  <si>
    <t xml:space="preserve">ostatní náklady  </t>
  </si>
  <si>
    <t>312 - MŠ Pastelka, Svárovská 3315 - konvektomat</t>
  </si>
  <si>
    <t>KOMENTÁŘ K NÁVRHU PŘÍSPĚVKU ZŘIZOVATELE NA ROK 2023</t>
  </si>
  <si>
    <t>Návrh rozpočtu příspěvkové organizace města Česká Lípa na rok 2023</t>
  </si>
  <si>
    <t>Název zařízení: Mateřská škola Pastelka, Česká Lípa, Svárovská 3315, příspěvková organizace</t>
  </si>
  <si>
    <t>dočasná pracovní neschopnost</t>
  </si>
  <si>
    <t>Sídlo zařízení: Svárovská 3315, Česká Lípa</t>
  </si>
  <si>
    <t>a) sestavil: Simona Škvorová</t>
  </si>
  <si>
    <t>b) schválil: Jana Červinková</t>
  </si>
  <si>
    <t>ekonomka</t>
  </si>
  <si>
    <t>ředitelka</t>
  </si>
  <si>
    <t xml:space="preserve"> V České Lípě dne: 30.6.2022</t>
  </si>
  <si>
    <t>52000,-</t>
  </si>
  <si>
    <t>448000,-</t>
  </si>
  <si>
    <t>65000,-</t>
  </si>
  <si>
    <t>Církev Dobranov 52000,-</t>
  </si>
  <si>
    <t>lékařské prohlídky 15000,-, svoz odpadu 60000,-, úklid 60000,-, praní 80000,-, čištění koberců a oken 28000,-, monitoring 15000,-, revize 100000,-, správy PC sítě 40000,-, sekání trávy 50000,-,…</t>
  </si>
  <si>
    <t>školné, stravné</t>
  </si>
  <si>
    <t>70000,-</t>
  </si>
  <si>
    <t>140000,-</t>
  </si>
  <si>
    <t>215000,-</t>
  </si>
  <si>
    <t>20000,-</t>
  </si>
  <si>
    <t>90000,-</t>
  </si>
  <si>
    <t>295000,-</t>
  </si>
  <si>
    <t>odborné časopisy 5000,-, knihy 30000,-, předplatné 5000,-, učební pomůcky a hračky z vlastních zdrojů 30000,-</t>
  </si>
  <si>
    <t>nákup DDHM - spotřebiče do kuchyně 30000,-, učební pomůcky 50000,-, vybavení do tříd 60000,-)</t>
  </si>
  <si>
    <t>kancelářský materiál 60000,-, hygienické a čistící prostředky 85000,-, materiál do kuchyně 40000,-, tonery 30000,-,…</t>
  </si>
  <si>
    <t>telefonní paušál 10000,-, internet 10000,-</t>
  </si>
  <si>
    <t>veškeré poplatky banky 20000,-</t>
  </si>
  <si>
    <t>zpracování mezd 90000,-</t>
  </si>
  <si>
    <t xml:space="preserve"> opravy po revizích 80000,-, údržba zahrady 20000,-, další běžná údržba 100000,-, drobné opravy 95000,-,...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</si>
</sst>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u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D5FFEA"/>
        <bgColor indexed="64"/>
      </patternFill>
    </fill>
    <fill>
      <patternFill patternType="solid">
        <fgColor rgb="FFFFFFBD"/>
        <bgColor indexed="64"/>
      </patternFill>
    </fill>
  </fills>
  <borders count="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08">
    <xf numFmtId="0" fontId="0" fillId="0" borderId="0" xfId="0"/>
    <xf numFmtId="0" fontId="0" fillId="0" borderId="0" xfId="0" applyFill="1"/>
    <xf numFmtId="17" fontId="0" fillId="0" borderId="0" xfId="0" applyNumberFormat="1" applyFill="1"/>
    <xf numFmtId="16" fontId="0" fillId="0" borderId="0" xfId="0" applyNumberForma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8" fillId="0" borderId="8" xfId="0" applyFont="1" applyFill="1" applyBorder="1" applyAlignment="1">
      <alignment vertical="center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/>
    <xf numFmtId="0" fontId="4" fillId="0" borderId="0" xfId="0" applyFont="1" applyBorder="1"/>
    <xf numFmtId="0" fontId="0" fillId="0" borderId="0" xfId="0" applyBorder="1"/>
    <xf numFmtId="0" fontId="13" fillId="0" borderId="0" xfId="0" applyFont="1" applyFill="1" applyBorder="1" applyAlignment="1">
      <alignment horizontal="left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/>
    <xf numFmtId="0" fontId="7" fillId="0" borderId="49" xfId="0" applyFont="1" applyBorder="1" applyAlignment="1">
      <alignment horizontal="left"/>
    </xf>
    <xf numFmtId="0" fontId="0" fillId="0" borderId="14" xfId="0" applyFont="1" applyBorder="1" applyAlignment="1"/>
    <xf numFmtId="0" fontId="7" fillId="0" borderId="33" xfId="0" applyFont="1" applyBorder="1" applyAlignment="1">
      <alignment horizontal="left"/>
    </xf>
    <xf numFmtId="0" fontId="0" fillId="0" borderId="20" xfId="0" applyFont="1" applyBorder="1" applyAlignment="1"/>
    <xf numFmtId="0" fontId="7" fillId="0" borderId="33" xfId="0" applyFont="1" applyFill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0" fillId="0" borderId="58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60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6" xfId="0" applyBorder="1"/>
    <xf numFmtId="0" fontId="5" fillId="0" borderId="7" xfId="0" applyFont="1" applyFill="1" applyBorder="1"/>
    <xf numFmtId="0" fontId="7" fillId="0" borderId="4" xfId="0" applyFont="1" applyFill="1" applyBorder="1" applyAlignment="1">
      <alignment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69" xfId="0" applyFont="1" applyFill="1" applyBorder="1" applyAlignment="1">
      <alignment vertical="center" wrapText="1"/>
    </xf>
    <xf numFmtId="0" fontId="7" fillId="0" borderId="71" xfId="0" applyFont="1" applyFill="1" applyBorder="1" applyAlignment="1">
      <alignment horizontal="center"/>
    </xf>
    <xf numFmtId="0" fontId="8" fillId="0" borderId="5" xfId="0" applyFont="1" applyFill="1" applyBorder="1" applyAlignment="1">
      <alignment vertical="center" wrapText="1"/>
    </xf>
    <xf numFmtId="0" fontId="4" fillId="0" borderId="64" xfId="0" applyFont="1" applyFill="1" applyBorder="1"/>
    <xf numFmtId="0" fontId="0" fillId="0" borderId="0" xfId="0" applyFill="1" applyAlignment="1">
      <alignment wrapText="1"/>
    </xf>
    <xf numFmtId="0" fontId="19" fillId="0" borderId="0" xfId="1" applyFont="1" applyAlignment="1">
      <alignment vertical="top"/>
    </xf>
    <xf numFmtId="0" fontId="20" fillId="0" borderId="0" xfId="1" applyFont="1" applyAlignment="1">
      <alignment vertical="top" wrapText="1"/>
    </xf>
    <xf numFmtId="3" fontId="20" fillId="0" borderId="0" xfId="1" applyNumberFormat="1" applyFont="1" applyAlignment="1">
      <alignment vertical="top"/>
    </xf>
    <xf numFmtId="0" fontId="20" fillId="0" borderId="0" xfId="1" applyFont="1" applyAlignment="1">
      <alignment vertical="top"/>
    </xf>
    <xf numFmtId="3" fontId="19" fillId="0" borderId="0" xfId="1" applyNumberFormat="1" applyFont="1" applyAlignment="1">
      <alignment vertical="top"/>
    </xf>
    <xf numFmtId="0" fontId="21" fillId="0" borderId="0" xfId="1" applyFont="1" applyAlignment="1">
      <alignment vertical="top" wrapText="1"/>
    </xf>
    <xf numFmtId="0" fontId="17" fillId="0" borderId="0" xfId="1" applyAlignment="1">
      <alignment vertical="top" wrapText="1"/>
    </xf>
    <xf numFmtId="3" fontId="17" fillId="0" borderId="0" xfId="1" applyNumberFormat="1" applyAlignment="1">
      <alignment vertical="top"/>
    </xf>
    <xf numFmtId="0" fontId="17" fillId="0" borderId="0" xfId="1" applyAlignment="1">
      <alignment vertical="top"/>
    </xf>
    <xf numFmtId="0" fontId="24" fillId="0" borderId="33" xfId="0" applyFont="1" applyFill="1" applyBorder="1" applyAlignment="1">
      <alignment horizontal="justify" vertical="top" wrapText="1"/>
    </xf>
    <xf numFmtId="0" fontId="6" fillId="0" borderId="68" xfId="0" applyFont="1" applyFill="1" applyBorder="1" applyAlignment="1">
      <alignment horizontal="center"/>
    </xf>
    <xf numFmtId="0" fontId="10" fillId="0" borderId="20" xfId="0" applyFont="1" applyFill="1" applyBorder="1" applyAlignment="1"/>
    <xf numFmtId="0" fontId="10" fillId="0" borderId="20" xfId="0" applyFont="1" applyFill="1" applyBorder="1" applyAlignment="1">
      <alignment wrapText="1"/>
    </xf>
    <xf numFmtId="0" fontId="24" fillId="0" borderId="29" xfId="0" applyFont="1" applyFill="1" applyBorder="1" applyAlignment="1">
      <alignment horizontal="justify" vertical="top" wrapText="1"/>
    </xf>
    <xf numFmtId="0" fontId="10" fillId="0" borderId="72" xfId="0" applyFont="1" applyFill="1" applyBorder="1" applyAlignment="1">
      <alignment vertical="center"/>
    </xf>
    <xf numFmtId="0" fontId="0" fillId="0" borderId="7" xfId="0" applyFill="1" applyBorder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0" borderId="44" xfId="0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Border="1" applyAlignment="1"/>
    <xf numFmtId="0" fontId="1" fillId="0" borderId="0" xfId="0" applyFont="1" applyBorder="1"/>
    <xf numFmtId="0" fontId="0" fillId="0" borderId="80" xfId="0" applyBorder="1" applyAlignment="1"/>
    <xf numFmtId="0" fontId="0" fillId="0" borderId="81" xfId="0" applyBorder="1" applyAlignment="1"/>
    <xf numFmtId="0" fontId="0" fillId="0" borderId="81" xfId="0" applyBorder="1" applyAlignment="1">
      <alignment wrapText="1"/>
    </xf>
    <xf numFmtId="0" fontId="0" fillId="0" borderId="84" xfId="0" applyBorder="1" applyAlignment="1"/>
    <xf numFmtId="0" fontId="0" fillId="0" borderId="8" xfId="0" applyBorder="1" applyAlignment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wrapText="1"/>
    </xf>
    <xf numFmtId="0" fontId="16" fillId="0" borderId="49" xfId="0" applyFont="1" applyFill="1" applyBorder="1" applyAlignment="1">
      <alignment horizontal="justify" vertical="center" wrapText="1"/>
    </xf>
    <xf numFmtId="0" fontId="14" fillId="0" borderId="14" xfId="0" applyFont="1" applyFill="1" applyBorder="1" applyAlignment="1">
      <alignment vertical="center"/>
    </xf>
    <xf numFmtId="0" fontId="16" fillId="0" borderId="33" xfId="0" applyFont="1" applyFill="1" applyBorder="1" applyAlignment="1">
      <alignment horizontal="justify" vertical="center" wrapText="1"/>
    </xf>
    <xf numFmtId="0" fontId="14" fillId="0" borderId="20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justify" vertical="center" wrapText="1"/>
    </xf>
    <xf numFmtId="0" fontId="14" fillId="0" borderId="24" xfId="0" applyFont="1" applyFill="1" applyBorder="1" applyAlignment="1">
      <alignment vertical="center"/>
    </xf>
    <xf numFmtId="0" fontId="16" fillId="0" borderId="29" xfId="0" applyFont="1" applyFill="1" applyBorder="1" applyAlignment="1">
      <alignment horizontal="justify" vertical="center" wrapText="1"/>
    </xf>
    <xf numFmtId="0" fontId="14" fillId="0" borderId="72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justify" vertical="center" wrapText="1"/>
    </xf>
    <xf numFmtId="0" fontId="10" fillId="3" borderId="69" xfId="0" applyFont="1" applyFill="1" applyBorder="1" applyAlignment="1">
      <alignment vertical="center" wrapText="1"/>
    </xf>
    <xf numFmtId="0" fontId="15" fillId="3" borderId="69" xfId="0" applyFont="1" applyFill="1" applyBorder="1" applyAlignment="1">
      <alignment vertical="center"/>
    </xf>
    <xf numFmtId="0" fontId="27" fillId="3" borderId="3" xfId="0" applyFont="1" applyFill="1" applyBorder="1" applyAlignment="1">
      <alignment horizontal="justify" vertical="center" wrapText="1"/>
    </xf>
    <xf numFmtId="0" fontId="25" fillId="3" borderId="69" xfId="0" applyFont="1" applyFill="1" applyBorder="1" applyAlignment="1">
      <alignment vertical="center"/>
    </xf>
    <xf numFmtId="0" fontId="24" fillId="3" borderId="3" xfId="0" applyFont="1" applyFill="1" applyBorder="1" applyAlignment="1">
      <alignment horizontal="justify" vertical="top" wrapText="1"/>
    </xf>
    <xf numFmtId="0" fontId="25" fillId="3" borderId="69" xfId="0" applyFont="1" applyFill="1" applyBorder="1" applyAlignment="1"/>
    <xf numFmtId="0" fontId="24" fillId="0" borderId="66" xfId="0" applyFont="1" applyFill="1" applyBorder="1" applyAlignment="1">
      <alignment horizontal="justify" vertical="top" wrapText="1"/>
    </xf>
    <xf numFmtId="0" fontId="10" fillId="0" borderId="24" xfId="0" applyFont="1" applyFill="1" applyBorder="1" applyAlignment="1"/>
    <xf numFmtId="0" fontId="23" fillId="3" borderId="75" xfId="0" applyFont="1" applyFill="1" applyBorder="1" applyAlignment="1">
      <alignment horizontal="left"/>
    </xf>
    <xf numFmtId="0" fontId="18" fillId="0" borderId="75" xfId="1" applyFont="1" applyBorder="1" applyAlignment="1">
      <alignment vertical="center" wrapText="1"/>
    </xf>
    <xf numFmtId="0" fontId="18" fillId="0" borderId="73" xfId="1" applyFont="1" applyBorder="1" applyAlignment="1">
      <alignment horizontal="center" vertical="center" wrapText="1"/>
    </xf>
    <xf numFmtId="0" fontId="18" fillId="0" borderId="0" xfId="1" applyFont="1" applyAlignment="1">
      <alignment vertical="top" wrapText="1"/>
    </xf>
    <xf numFmtId="0" fontId="18" fillId="5" borderId="75" xfId="1" applyFont="1" applyFill="1" applyBorder="1" applyAlignment="1">
      <alignment vertical="top" wrapText="1"/>
    </xf>
    <xf numFmtId="3" fontId="18" fillId="5" borderId="73" xfId="1" applyNumberFormat="1" applyFont="1" applyFill="1" applyBorder="1" applyAlignment="1">
      <alignment vertical="top"/>
    </xf>
    <xf numFmtId="0" fontId="19" fillId="0" borderId="53" xfId="1" applyFont="1" applyBorder="1" applyAlignment="1">
      <alignment vertical="top" wrapText="1"/>
    </xf>
    <xf numFmtId="3" fontId="19" fillId="0" borderId="16" xfId="1" applyNumberFormat="1" applyFont="1" applyBorder="1" applyAlignment="1">
      <alignment vertical="top"/>
    </xf>
    <xf numFmtId="0" fontId="15" fillId="3" borderId="68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77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5" fillId="3" borderId="88" xfId="0" applyFont="1" applyFill="1" applyBorder="1" applyAlignment="1">
      <alignment horizontal="center" vertical="center"/>
    </xf>
    <xf numFmtId="0" fontId="31" fillId="4" borderId="8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7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1" fillId="3" borderId="38" xfId="0" applyFont="1" applyFill="1" applyBorder="1" applyAlignment="1">
      <alignment horizontal="left"/>
    </xf>
    <xf numFmtId="0" fontId="0" fillId="3" borderId="67" xfId="0" applyFill="1" applyBorder="1" applyAlignment="1">
      <alignment horizontal="center"/>
    </xf>
    <xf numFmtId="0" fontId="0" fillId="3" borderId="74" xfId="0" applyFill="1" applyBorder="1" applyAlignment="1">
      <alignment horizontal="center"/>
    </xf>
    <xf numFmtId="0" fontId="0" fillId="3" borderId="83" xfId="0" applyFill="1" applyBorder="1" applyAlignment="1">
      <alignment horizontal="center"/>
    </xf>
    <xf numFmtId="0" fontId="4" fillId="2" borderId="25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3" fontId="30" fillId="2" borderId="26" xfId="0" applyNumberFormat="1" applyFont="1" applyFill="1" applyBorder="1" applyAlignment="1">
      <alignment horizontal="center" vertical="center"/>
    </xf>
    <xf numFmtId="3" fontId="30" fillId="2" borderId="38" xfId="0" applyNumberFormat="1" applyFont="1" applyFill="1" applyBorder="1" applyAlignment="1">
      <alignment horizontal="center" vertical="center"/>
    </xf>
    <xf numFmtId="3" fontId="1" fillId="3" borderId="25" xfId="0" applyNumberFormat="1" applyFont="1" applyFill="1" applyBorder="1" applyAlignment="1">
      <alignment horizontal="center"/>
    </xf>
    <xf numFmtId="3" fontId="1" fillId="3" borderId="26" xfId="0" applyNumberFormat="1" applyFont="1" applyFill="1" applyBorder="1" applyAlignment="1">
      <alignment horizontal="center"/>
    </xf>
    <xf numFmtId="3" fontId="1" fillId="3" borderId="38" xfId="0" applyNumberFormat="1" applyFont="1" applyFill="1" applyBorder="1" applyAlignment="1">
      <alignment horizontal="center"/>
    </xf>
    <xf numFmtId="3" fontId="1" fillId="3" borderId="82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25" fillId="4" borderId="85" xfId="0" applyFont="1" applyFill="1" applyBorder="1" applyAlignment="1">
      <alignment horizontal="left"/>
    </xf>
    <xf numFmtId="0" fontId="25" fillId="4" borderId="86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78" xfId="0" applyFont="1" applyFill="1" applyBorder="1" applyAlignment="1">
      <alignment horizontal="center"/>
    </xf>
    <xf numFmtId="0" fontId="6" fillId="0" borderId="79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70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wrapText="1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1" fillId="0" borderId="82" xfId="0" applyFont="1" applyFill="1" applyBorder="1" applyAlignment="1">
      <alignment horizontal="center"/>
    </xf>
    <xf numFmtId="3" fontId="0" fillId="0" borderId="39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32" xfId="0" applyNumberFormat="1" applyFill="1" applyBorder="1" applyAlignment="1">
      <alignment horizontal="center"/>
    </xf>
    <xf numFmtId="3" fontId="0" fillId="0" borderId="50" xfId="0" applyNumberFormat="1" applyFill="1" applyBorder="1" applyAlignment="1">
      <alignment horizontal="center"/>
    </xf>
    <xf numFmtId="0" fontId="0" fillId="0" borderId="49" xfId="0" applyFill="1" applyBorder="1" applyAlignment="1">
      <alignment horizontal="left"/>
    </xf>
    <xf numFmtId="0" fontId="0" fillId="0" borderId="40" xfId="0" applyFill="1" applyBorder="1" applyAlignment="1">
      <alignment horizontal="left"/>
    </xf>
    <xf numFmtId="0" fontId="0" fillId="0" borderId="41" xfId="0" applyFill="1" applyBorder="1" applyAlignment="1">
      <alignment horizontal="left"/>
    </xf>
    <xf numFmtId="3" fontId="0" fillId="0" borderId="35" xfId="0" applyNumberForma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52" xfId="0" applyNumberForma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42" xfId="0" applyFill="1" applyBorder="1" applyAlignment="1">
      <alignment horizontal="left"/>
    </xf>
    <xf numFmtId="3" fontId="0" fillId="0" borderId="45" xfId="0" applyNumberFormat="1" applyFill="1" applyBorder="1" applyAlignment="1">
      <alignment horizontal="center"/>
    </xf>
    <xf numFmtId="3" fontId="0" fillId="0" borderId="46" xfId="0" applyNumberFormat="1" applyFill="1" applyBorder="1" applyAlignment="1">
      <alignment horizontal="center"/>
    </xf>
    <xf numFmtId="3" fontId="0" fillId="0" borderId="70" xfId="0" applyNumberFormat="1" applyFill="1" applyBorder="1" applyAlignment="1">
      <alignment horizontal="center"/>
    </xf>
    <xf numFmtId="3" fontId="0" fillId="0" borderId="56" xfId="0" applyNumberFormat="1" applyFill="1" applyBorder="1" applyAlignment="1">
      <alignment horizontal="center"/>
    </xf>
    <xf numFmtId="0" fontId="0" fillId="0" borderId="54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48" xfId="0" applyFill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7" fillId="0" borderId="9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5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51" xfId="0" applyFont="1" applyBorder="1" applyAlignment="1">
      <alignment horizontal="left" vertical="top"/>
    </xf>
    <xf numFmtId="0" fontId="7" fillId="0" borderId="15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52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53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52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53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1" fillId="0" borderId="55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7" fillId="0" borderId="56" xfId="0" applyFont="1" applyBorder="1" applyAlignment="1">
      <alignment horizontal="left" vertical="top"/>
    </xf>
    <xf numFmtId="0" fontId="7" fillId="0" borderId="46" xfId="0" applyFont="1" applyBorder="1" applyAlignment="1">
      <alignment horizontal="left" vertical="top"/>
    </xf>
    <xf numFmtId="0" fontId="7" fillId="0" borderId="57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34" xfId="0" applyBorder="1"/>
    <xf numFmtId="0" fontId="0" fillId="0" borderId="54" xfId="0" applyBorder="1"/>
    <xf numFmtId="0" fontId="0" fillId="0" borderId="36" xfId="0" applyBorder="1"/>
    <xf numFmtId="0" fontId="0" fillId="0" borderId="56" xfId="0" applyBorder="1"/>
    <xf numFmtId="0" fontId="0" fillId="0" borderId="57" xfId="0" applyBorder="1"/>
    <xf numFmtId="0" fontId="0" fillId="0" borderId="48" xfId="0" applyBorder="1"/>
    <xf numFmtId="0" fontId="1" fillId="0" borderId="3" xfId="0" applyFont="1" applyBorder="1"/>
    <xf numFmtId="0" fontId="1" fillId="0" borderId="5" xfId="0" applyFont="1" applyBorder="1"/>
    <xf numFmtId="0" fontId="1" fillId="0" borderId="4" xfId="0" applyFont="1" applyBorder="1"/>
    <xf numFmtId="0" fontId="0" fillId="0" borderId="59" xfId="0" applyBorder="1"/>
    <xf numFmtId="0" fontId="0" fillId="0" borderId="26" xfId="0" applyBorder="1"/>
    <xf numFmtId="0" fontId="0" fillId="0" borderId="38" xfId="0" applyBorder="1"/>
    <xf numFmtId="0" fontId="0" fillId="0" borderId="62" xfId="0" applyBorder="1"/>
    <xf numFmtId="0" fontId="0" fillId="0" borderId="30" xfId="0" applyBorder="1"/>
    <xf numFmtId="0" fontId="0" fillId="0" borderId="63" xfId="0" applyBorder="1"/>
    <xf numFmtId="0" fontId="0" fillId="0" borderId="3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13" fillId="0" borderId="16" xfId="0" applyFont="1" applyBorder="1" applyAlignment="1">
      <alignment wrapText="1"/>
    </xf>
    <xf numFmtId="0" fontId="13" fillId="0" borderId="34" xfId="0" applyFont="1" applyBorder="1" applyAlignment="1">
      <alignment wrapText="1"/>
    </xf>
    <xf numFmtId="0" fontId="0" fillId="0" borderId="3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16" xfId="0" applyBorder="1" applyAlignment="1">
      <alignment wrapText="1"/>
    </xf>
    <xf numFmtId="0" fontId="0" fillId="0" borderId="34" xfId="0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D5FFEA"/>
      <color rgb="FF99FFCC"/>
      <color rgb="FFFFE1E1"/>
      <color rgb="FFFFD5D5"/>
      <color rgb="FF9966FF"/>
      <color rgb="FF9933FF"/>
      <color rgb="FFFFCCFF"/>
      <color rgb="FF66FFFF"/>
      <color rgb="FFFF99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13"/>
  <sheetViews>
    <sheetView tabSelected="1" zoomScaleNormal="100" workbookViewId="0">
      <selection activeCell="M104" sqref="M104"/>
    </sheetView>
  </sheetViews>
  <sheetFormatPr defaultColWidth="9.140625" defaultRowHeight="15" x14ac:dyDescent="0.25"/>
  <cols>
    <col min="1" max="1" width="5.5703125" style="1" customWidth="1"/>
    <col min="2" max="2" width="39.42578125" style="1" customWidth="1"/>
    <col min="3" max="3" width="7.140625" style="1" customWidth="1"/>
    <col min="4" max="4" width="8.5703125" style="1" customWidth="1"/>
    <col min="5" max="5" width="7.140625" style="1" customWidth="1"/>
    <col min="6" max="6" width="8.5703125" style="1" customWidth="1"/>
    <col min="7" max="7" width="8.28515625" style="1" customWidth="1"/>
    <col min="8" max="8" width="8.7109375" style="1" customWidth="1"/>
    <col min="9" max="9" width="7.85546875" style="1" customWidth="1"/>
    <col min="10" max="10" width="9.140625" style="1" customWidth="1"/>
    <col min="11" max="11" width="7.140625" style="1" customWidth="1"/>
    <col min="12" max="12" width="8.42578125" style="1" customWidth="1"/>
    <col min="13" max="13" width="7.140625" style="1" customWidth="1"/>
    <col min="14" max="16384" width="9.140625" style="1"/>
  </cols>
  <sheetData>
    <row r="1" spans="1:13" x14ac:dyDescent="0.25">
      <c r="B1" s="2"/>
      <c r="K1" s="3"/>
    </row>
    <row r="3" spans="1:13" x14ac:dyDescent="0.25">
      <c r="A3" s="164" t="s">
        <v>124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3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6" spans="1:13" x14ac:dyDescent="0.25">
      <c r="A6" s="1" t="s">
        <v>150</v>
      </c>
    </row>
    <row r="7" spans="1:13" x14ac:dyDescent="0.25">
      <c r="A7" s="1" t="s">
        <v>152</v>
      </c>
    </row>
    <row r="9" spans="1:13" ht="18.75" x14ac:dyDescent="0.3">
      <c r="A9" s="4" t="s">
        <v>2</v>
      </c>
      <c r="B9" s="5"/>
      <c r="C9" s="5"/>
      <c r="D9" s="5"/>
      <c r="E9" s="6"/>
      <c r="F9" s="6"/>
      <c r="G9" s="6"/>
      <c r="H9" s="6"/>
      <c r="I9" s="6"/>
      <c r="J9" s="6"/>
      <c r="K9" s="6"/>
      <c r="L9" s="6"/>
    </row>
    <row r="10" spans="1:13" ht="18.75" x14ac:dyDescent="0.3">
      <c r="A10" s="4"/>
      <c r="B10" s="5"/>
      <c r="C10" s="5"/>
      <c r="D10" s="5"/>
      <c r="E10" s="6"/>
      <c r="F10" s="6"/>
      <c r="G10" s="6"/>
      <c r="H10" s="6"/>
      <c r="I10" s="6"/>
      <c r="J10" s="6"/>
      <c r="K10" s="6"/>
      <c r="L10" s="6"/>
    </row>
    <row r="11" spans="1:13" ht="15.75" thickBot="1" x14ac:dyDescent="0.3">
      <c r="A11" s="7" t="s">
        <v>3</v>
      </c>
      <c r="B11" s="8"/>
      <c r="C11" s="33"/>
      <c r="D11" s="33"/>
      <c r="L11" s="1" t="s">
        <v>4</v>
      </c>
    </row>
    <row r="12" spans="1:13" ht="42.75" customHeight="1" thickTop="1" thickBot="1" x14ac:dyDescent="0.3">
      <c r="A12" s="165" t="s">
        <v>91</v>
      </c>
      <c r="B12" s="167" t="s">
        <v>6</v>
      </c>
      <c r="C12" s="169" t="s">
        <v>119</v>
      </c>
      <c r="D12" s="170"/>
      <c r="E12" s="169" t="s">
        <v>125</v>
      </c>
      <c r="F12" s="170"/>
      <c r="G12" s="171" t="s">
        <v>126</v>
      </c>
      <c r="H12" s="172"/>
      <c r="I12" s="171" t="s">
        <v>127</v>
      </c>
      <c r="J12" s="172"/>
      <c r="K12" s="171" t="s">
        <v>128</v>
      </c>
      <c r="L12" s="171"/>
      <c r="M12" s="172"/>
    </row>
    <row r="13" spans="1:13" ht="35.25" thickTop="1" thickBot="1" x14ac:dyDescent="0.3">
      <c r="A13" s="166"/>
      <c r="B13" s="168"/>
      <c r="C13" s="52" t="s">
        <v>7</v>
      </c>
      <c r="D13" s="35" t="s">
        <v>8</v>
      </c>
      <c r="E13" s="36" t="s">
        <v>7</v>
      </c>
      <c r="F13" s="37" t="s">
        <v>8</v>
      </c>
      <c r="G13" s="38" t="s">
        <v>7</v>
      </c>
      <c r="H13" s="34" t="s">
        <v>8</v>
      </c>
      <c r="I13" s="36" t="s">
        <v>7</v>
      </c>
      <c r="J13" s="37" t="s">
        <v>8</v>
      </c>
      <c r="K13" s="39" t="s">
        <v>7</v>
      </c>
      <c r="L13" s="37" t="s">
        <v>8</v>
      </c>
      <c r="M13" s="9" t="s">
        <v>9</v>
      </c>
    </row>
    <row r="14" spans="1:13" ht="15.75" thickTop="1" x14ac:dyDescent="0.25">
      <c r="A14" s="77">
        <v>5011</v>
      </c>
      <c r="B14" s="78" t="s">
        <v>10</v>
      </c>
      <c r="C14" s="106">
        <v>3</v>
      </c>
      <c r="D14" s="107"/>
      <c r="E14" s="114"/>
      <c r="F14" s="115"/>
      <c r="G14" s="114"/>
      <c r="H14" s="116"/>
      <c r="I14" s="114"/>
      <c r="J14" s="116"/>
      <c r="K14" s="117"/>
      <c r="L14" s="118"/>
      <c r="M14" s="116"/>
    </row>
    <row r="15" spans="1:13" x14ac:dyDescent="0.25">
      <c r="A15" s="83"/>
      <c r="B15" s="84" t="s">
        <v>151</v>
      </c>
      <c r="C15" s="106"/>
      <c r="D15" s="107"/>
      <c r="E15" s="106"/>
      <c r="F15" s="125"/>
      <c r="G15" s="106"/>
      <c r="H15" s="107"/>
      <c r="I15" s="106"/>
      <c r="J15" s="107"/>
      <c r="K15" s="126"/>
      <c r="L15" s="127"/>
      <c r="M15" s="107"/>
    </row>
    <row r="16" spans="1:13" x14ac:dyDescent="0.25">
      <c r="A16" s="79">
        <v>5021</v>
      </c>
      <c r="B16" s="80" t="s">
        <v>11</v>
      </c>
      <c r="C16" s="108"/>
      <c r="D16" s="109"/>
      <c r="E16" s="108"/>
      <c r="F16" s="119"/>
      <c r="G16" s="108"/>
      <c r="H16" s="109"/>
      <c r="I16" s="108"/>
      <c r="J16" s="109"/>
      <c r="K16" s="120"/>
      <c r="L16" s="121"/>
      <c r="M16" s="109"/>
    </row>
    <row r="17" spans="1:13" x14ac:dyDescent="0.25">
      <c r="A17" s="79">
        <v>5031</v>
      </c>
      <c r="B17" s="80" t="s">
        <v>12</v>
      </c>
      <c r="C17" s="108"/>
      <c r="D17" s="109"/>
      <c r="E17" s="108"/>
      <c r="F17" s="119"/>
      <c r="G17" s="108"/>
      <c r="H17" s="109"/>
      <c r="I17" s="108"/>
      <c r="J17" s="109"/>
      <c r="K17" s="120"/>
      <c r="L17" s="121"/>
      <c r="M17" s="109"/>
    </row>
    <row r="18" spans="1:13" x14ac:dyDescent="0.25">
      <c r="A18" s="79">
        <v>5031</v>
      </c>
      <c r="B18" s="80" t="s">
        <v>13</v>
      </c>
      <c r="C18" s="108"/>
      <c r="D18" s="109"/>
      <c r="E18" s="108"/>
      <c r="F18" s="119"/>
      <c r="G18" s="108"/>
      <c r="H18" s="109"/>
      <c r="I18" s="108"/>
      <c r="J18" s="109"/>
      <c r="K18" s="120"/>
      <c r="L18" s="121"/>
      <c r="M18" s="109"/>
    </row>
    <row r="19" spans="1:13" x14ac:dyDescent="0.25">
      <c r="A19" s="79">
        <v>5031</v>
      </c>
      <c r="B19" s="80" t="s">
        <v>14</v>
      </c>
      <c r="C19" s="108"/>
      <c r="D19" s="109"/>
      <c r="E19" s="108"/>
      <c r="F19" s="119"/>
      <c r="G19" s="108"/>
      <c r="H19" s="109"/>
      <c r="I19" s="108"/>
      <c r="J19" s="109"/>
      <c r="K19" s="120"/>
      <c r="L19" s="121"/>
      <c r="M19" s="109"/>
    </row>
    <row r="20" spans="1:13" x14ac:dyDescent="0.25">
      <c r="A20" s="79">
        <v>5032</v>
      </c>
      <c r="B20" s="80" t="s">
        <v>15</v>
      </c>
      <c r="C20" s="108"/>
      <c r="D20" s="109"/>
      <c r="E20" s="108"/>
      <c r="F20" s="119"/>
      <c r="G20" s="108"/>
      <c r="H20" s="109"/>
      <c r="I20" s="108"/>
      <c r="J20" s="109"/>
      <c r="K20" s="120"/>
      <c r="L20" s="121"/>
      <c r="M20" s="109"/>
    </row>
    <row r="21" spans="1:13" x14ac:dyDescent="0.25">
      <c r="A21" s="79">
        <v>5032</v>
      </c>
      <c r="B21" s="80" t="s">
        <v>16</v>
      </c>
      <c r="C21" s="108"/>
      <c r="D21" s="109"/>
      <c r="E21" s="108"/>
      <c r="F21" s="119"/>
      <c r="G21" s="108"/>
      <c r="H21" s="109"/>
      <c r="I21" s="108"/>
      <c r="J21" s="109"/>
      <c r="K21" s="120"/>
      <c r="L21" s="121"/>
      <c r="M21" s="109"/>
    </row>
    <row r="22" spans="1:13" x14ac:dyDescent="0.25">
      <c r="A22" s="79">
        <v>5032</v>
      </c>
      <c r="B22" s="80" t="s">
        <v>17</v>
      </c>
      <c r="C22" s="108"/>
      <c r="D22" s="109"/>
      <c r="E22" s="108"/>
      <c r="F22" s="119"/>
      <c r="G22" s="108"/>
      <c r="H22" s="109"/>
      <c r="I22" s="108"/>
      <c r="J22" s="109"/>
      <c r="K22" s="120"/>
      <c r="L22" s="121"/>
      <c r="M22" s="109"/>
    </row>
    <row r="23" spans="1:13" x14ac:dyDescent="0.25">
      <c r="A23" s="81">
        <v>5038</v>
      </c>
      <c r="B23" s="82" t="s">
        <v>18</v>
      </c>
      <c r="C23" s="110">
        <v>23</v>
      </c>
      <c r="D23" s="111"/>
      <c r="E23" s="110">
        <v>13</v>
      </c>
      <c r="F23" s="122"/>
      <c r="G23" s="110"/>
      <c r="H23" s="111"/>
      <c r="I23" s="110"/>
      <c r="J23" s="111"/>
      <c r="K23" s="123"/>
      <c r="L23" s="124"/>
      <c r="M23" s="111"/>
    </row>
    <row r="24" spans="1:13" ht="15.75" thickBot="1" x14ac:dyDescent="0.3">
      <c r="A24" s="79">
        <v>5342</v>
      </c>
      <c r="B24" s="80" t="s">
        <v>43</v>
      </c>
      <c r="C24" s="108"/>
      <c r="D24" s="109"/>
      <c r="E24" s="108"/>
      <c r="F24" s="119"/>
      <c r="G24" s="108"/>
      <c r="H24" s="109"/>
      <c r="I24" s="108"/>
      <c r="J24" s="109"/>
      <c r="K24" s="120"/>
      <c r="L24" s="121"/>
      <c r="M24" s="109"/>
    </row>
    <row r="25" spans="1:13" ht="29.45" customHeight="1" thickTop="1" thickBot="1" x14ac:dyDescent="0.3">
      <c r="A25" s="85" t="s">
        <v>63</v>
      </c>
      <c r="B25" s="86" t="s">
        <v>92</v>
      </c>
      <c r="C25" s="102">
        <f>SUM(C14:C24)</f>
        <v>26</v>
      </c>
      <c r="D25" s="102">
        <f t="shared" ref="D25:M25" si="0">SUM(D14:D24)</f>
        <v>0</v>
      </c>
      <c r="E25" s="102">
        <f t="shared" si="0"/>
        <v>13</v>
      </c>
      <c r="F25" s="102">
        <f t="shared" si="0"/>
        <v>0</v>
      </c>
      <c r="G25" s="102">
        <f t="shared" si="0"/>
        <v>0</v>
      </c>
      <c r="H25" s="102">
        <f t="shared" si="0"/>
        <v>0</v>
      </c>
      <c r="I25" s="102">
        <f t="shared" si="0"/>
        <v>0</v>
      </c>
      <c r="J25" s="102">
        <f t="shared" si="0"/>
        <v>0</v>
      </c>
      <c r="K25" s="102">
        <f t="shared" si="0"/>
        <v>0</v>
      </c>
      <c r="L25" s="102">
        <f t="shared" si="0"/>
        <v>0</v>
      </c>
      <c r="M25" s="102">
        <f t="shared" si="0"/>
        <v>0</v>
      </c>
    </row>
    <row r="26" spans="1:13" ht="15.75" thickTop="1" x14ac:dyDescent="0.25">
      <c r="A26" s="83">
        <v>5131</v>
      </c>
      <c r="B26" s="84" t="s">
        <v>19</v>
      </c>
      <c r="C26" s="106">
        <v>425</v>
      </c>
      <c r="D26" s="107"/>
      <c r="E26" s="106">
        <v>501</v>
      </c>
      <c r="F26" s="125"/>
      <c r="G26" s="106">
        <v>590</v>
      </c>
      <c r="H26" s="107"/>
      <c r="I26" s="106">
        <v>600</v>
      </c>
      <c r="J26" s="107"/>
      <c r="K26" s="126">
        <v>700</v>
      </c>
      <c r="L26" s="127"/>
      <c r="M26" s="107">
        <v>700</v>
      </c>
    </row>
    <row r="27" spans="1:13" x14ac:dyDescent="0.25">
      <c r="A27" s="79">
        <v>5133</v>
      </c>
      <c r="B27" s="80" t="s">
        <v>20</v>
      </c>
      <c r="C27" s="108">
        <v>2</v>
      </c>
      <c r="D27" s="109"/>
      <c r="E27" s="108">
        <v>2</v>
      </c>
      <c r="F27" s="119"/>
      <c r="G27" s="108">
        <v>2</v>
      </c>
      <c r="H27" s="109"/>
      <c r="I27" s="108">
        <v>2</v>
      </c>
      <c r="J27" s="109"/>
      <c r="K27" s="120">
        <v>2</v>
      </c>
      <c r="L27" s="121"/>
      <c r="M27" s="109">
        <v>2</v>
      </c>
    </row>
    <row r="28" spans="1:13" x14ac:dyDescent="0.25">
      <c r="A28" s="79">
        <v>5134</v>
      </c>
      <c r="B28" s="80" t="s">
        <v>21</v>
      </c>
      <c r="C28" s="108">
        <v>16</v>
      </c>
      <c r="D28" s="109"/>
      <c r="E28" s="108">
        <v>21</v>
      </c>
      <c r="F28" s="119"/>
      <c r="G28" s="108">
        <v>20</v>
      </c>
      <c r="H28" s="109"/>
      <c r="I28" s="108">
        <v>20</v>
      </c>
      <c r="J28" s="109"/>
      <c r="K28" s="120">
        <v>20</v>
      </c>
      <c r="L28" s="121"/>
      <c r="M28" s="109">
        <v>20</v>
      </c>
    </row>
    <row r="29" spans="1:13" x14ac:dyDescent="0.25">
      <c r="A29" s="79">
        <v>5136</v>
      </c>
      <c r="B29" s="80" t="s">
        <v>22</v>
      </c>
      <c r="C29" s="108">
        <v>41</v>
      </c>
      <c r="D29" s="109"/>
      <c r="E29" s="108">
        <v>65</v>
      </c>
      <c r="F29" s="119"/>
      <c r="G29" s="108">
        <v>70</v>
      </c>
      <c r="H29" s="109"/>
      <c r="I29" s="108">
        <v>70</v>
      </c>
      <c r="J29" s="109"/>
      <c r="K29" s="120">
        <v>70</v>
      </c>
      <c r="L29" s="121"/>
      <c r="M29" s="109">
        <v>70</v>
      </c>
    </row>
    <row r="30" spans="1:13" x14ac:dyDescent="0.25">
      <c r="A30" s="79">
        <v>5137</v>
      </c>
      <c r="B30" s="80" t="s">
        <v>23</v>
      </c>
      <c r="C30" s="108">
        <v>162</v>
      </c>
      <c r="D30" s="109">
        <v>34</v>
      </c>
      <c r="E30" s="108">
        <v>95</v>
      </c>
      <c r="F30" s="119">
        <v>44</v>
      </c>
      <c r="G30" s="108">
        <v>138</v>
      </c>
      <c r="H30" s="109">
        <v>31</v>
      </c>
      <c r="I30" s="108">
        <v>138</v>
      </c>
      <c r="J30" s="109">
        <v>31</v>
      </c>
      <c r="K30" s="120">
        <v>140</v>
      </c>
      <c r="L30" s="121">
        <v>100</v>
      </c>
      <c r="M30" s="109">
        <v>40</v>
      </c>
    </row>
    <row r="31" spans="1:13" x14ac:dyDescent="0.25">
      <c r="A31" s="79">
        <v>5139</v>
      </c>
      <c r="B31" s="80" t="s">
        <v>24</v>
      </c>
      <c r="C31" s="108">
        <v>149</v>
      </c>
      <c r="D31" s="109">
        <v>143</v>
      </c>
      <c r="E31" s="108">
        <v>132</v>
      </c>
      <c r="F31" s="119">
        <v>132</v>
      </c>
      <c r="G31" s="108">
        <v>140</v>
      </c>
      <c r="H31" s="109">
        <v>140</v>
      </c>
      <c r="I31" s="108">
        <v>160</v>
      </c>
      <c r="J31" s="109">
        <v>160</v>
      </c>
      <c r="K31" s="120">
        <v>215</v>
      </c>
      <c r="L31" s="121">
        <v>150</v>
      </c>
      <c r="M31" s="109">
        <v>65</v>
      </c>
    </row>
    <row r="32" spans="1:13" ht="15.75" thickBot="1" x14ac:dyDescent="0.3">
      <c r="A32" s="83">
        <v>5156</v>
      </c>
      <c r="B32" s="84" t="s">
        <v>30</v>
      </c>
      <c r="C32" s="106"/>
      <c r="D32" s="107"/>
      <c r="E32" s="106">
        <v>1</v>
      </c>
      <c r="F32" s="125"/>
      <c r="G32" s="106">
        <v>2</v>
      </c>
      <c r="H32" s="107"/>
      <c r="I32" s="106">
        <v>2</v>
      </c>
      <c r="J32" s="107"/>
      <c r="K32" s="126">
        <v>2</v>
      </c>
      <c r="L32" s="127"/>
      <c r="M32" s="107">
        <v>2</v>
      </c>
    </row>
    <row r="33" spans="1:22" ht="16.5" thickTop="1" thickBot="1" x14ac:dyDescent="0.3">
      <c r="A33" s="85" t="s">
        <v>93</v>
      </c>
      <c r="B33" s="87" t="s">
        <v>117</v>
      </c>
      <c r="C33" s="102">
        <f>SUM(C26:C32)</f>
        <v>795</v>
      </c>
      <c r="D33" s="102">
        <f t="shared" ref="D33:M33" si="1">SUM(D26:D32)</f>
        <v>177</v>
      </c>
      <c r="E33" s="102">
        <f t="shared" si="1"/>
        <v>817</v>
      </c>
      <c r="F33" s="102">
        <f t="shared" si="1"/>
        <v>176</v>
      </c>
      <c r="G33" s="102">
        <f t="shared" si="1"/>
        <v>962</v>
      </c>
      <c r="H33" s="102">
        <f t="shared" si="1"/>
        <v>171</v>
      </c>
      <c r="I33" s="102">
        <f t="shared" si="1"/>
        <v>992</v>
      </c>
      <c r="J33" s="102">
        <f t="shared" si="1"/>
        <v>191</v>
      </c>
      <c r="K33" s="102">
        <f t="shared" si="1"/>
        <v>1149</v>
      </c>
      <c r="L33" s="102">
        <f t="shared" si="1"/>
        <v>250</v>
      </c>
      <c r="M33" s="102">
        <f t="shared" si="1"/>
        <v>899</v>
      </c>
    </row>
    <row r="34" spans="1:22" ht="15.75" thickTop="1" x14ac:dyDescent="0.25">
      <c r="A34" s="83">
        <v>5151</v>
      </c>
      <c r="B34" s="84" t="s">
        <v>25</v>
      </c>
      <c r="C34" s="106">
        <v>41</v>
      </c>
      <c r="D34" s="107">
        <v>41</v>
      </c>
      <c r="E34" s="106">
        <v>42</v>
      </c>
      <c r="F34" s="125">
        <v>42</v>
      </c>
      <c r="G34" s="106">
        <v>55</v>
      </c>
      <c r="H34" s="107">
        <v>55</v>
      </c>
      <c r="I34" s="106">
        <v>55</v>
      </c>
      <c r="J34" s="107">
        <v>55</v>
      </c>
      <c r="K34" s="126">
        <v>90</v>
      </c>
      <c r="L34" s="127">
        <v>90</v>
      </c>
      <c r="M34" s="107"/>
    </row>
    <row r="35" spans="1:22" x14ac:dyDescent="0.25">
      <c r="A35" s="79">
        <v>5152</v>
      </c>
      <c r="B35" s="80" t="s">
        <v>26</v>
      </c>
      <c r="C35" s="108"/>
      <c r="D35" s="109"/>
      <c r="E35" s="108"/>
      <c r="F35" s="119"/>
      <c r="G35" s="108"/>
      <c r="H35" s="109"/>
      <c r="I35" s="108"/>
      <c r="J35" s="109"/>
      <c r="K35" s="120"/>
      <c r="L35" s="121"/>
      <c r="M35" s="109"/>
    </row>
    <row r="36" spans="1:22" x14ac:dyDescent="0.25">
      <c r="A36" s="79">
        <v>5153</v>
      </c>
      <c r="B36" s="80" t="s">
        <v>27</v>
      </c>
      <c r="C36" s="108">
        <v>35</v>
      </c>
      <c r="D36" s="109">
        <v>35</v>
      </c>
      <c r="E36" s="108">
        <v>39</v>
      </c>
      <c r="F36" s="119">
        <v>39</v>
      </c>
      <c r="G36" s="108">
        <v>65</v>
      </c>
      <c r="H36" s="109">
        <v>65</v>
      </c>
      <c r="I36" s="108">
        <v>65</v>
      </c>
      <c r="J36" s="109">
        <v>65</v>
      </c>
      <c r="K36" s="120">
        <v>90</v>
      </c>
      <c r="L36" s="121">
        <v>90</v>
      </c>
      <c r="M36" s="109"/>
    </row>
    <row r="37" spans="1:22" x14ac:dyDescent="0.25">
      <c r="A37" s="79">
        <v>5154</v>
      </c>
      <c r="B37" s="80" t="s">
        <v>28</v>
      </c>
      <c r="C37" s="108">
        <v>141</v>
      </c>
      <c r="D37" s="109">
        <v>141</v>
      </c>
      <c r="E37" s="108">
        <v>140</v>
      </c>
      <c r="F37" s="119">
        <v>140</v>
      </c>
      <c r="G37" s="108">
        <v>150</v>
      </c>
      <c r="H37" s="109">
        <v>150</v>
      </c>
      <c r="I37" s="108">
        <v>180</v>
      </c>
      <c r="J37" s="109">
        <v>180</v>
      </c>
      <c r="K37" s="120">
        <v>200</v>
      </c>
      <c r="L37" s="121">
        <v>200</v>
      </c>
      <c r="M37" s="109"/>
    </row>
    <row r="38" spans="1:22" ht="15.75" thickBot="1" x14ac:dyDescent="0.3">
      <c r="A38" s="81">
        <v>5155</v>
      </c>
      <c r="B38" s="82" t="s">
        <v>29</v>
      </c>
      <c r="C38" s="110">
        <v>59</v>
      </c>
      <c r="D38" s="111">
        <v>59</v>
      </c>
      <c r="E38" s="110">
        <v>60</v>
      </c>
      <c r="F38" s="122">
        <v>60</v>
      </c>
      <c r="G38" s="110">
        <v>70</v>
      </c>
      <c r="H38" s="111">
        <v>70</v>
      </c>
      <c r="I38" s="110">
        <v>80</v>
      </c>
      <c r="J38" s="111">
        <v>80</v>
      </c>
      <c r="K38" s="123">
        <v>90</v>
      </c>
      <c r="L38" s="124">
        <v>90</v>
      </c>
      <c r="M38" s="111"/>
    </row>
    <row r="39" spans="1:22" ht="16.5" thickTop="1" thickBot="1" x14ac:dyDescent="0.3">
      <c r="A39" s="88" t="s">
        <v>94</v>
      </c>
      <c r="B39" s="89" t="s">
        <v>96</v>
      </c>
      <c r="C39" s="102">
        <f t="shared" ref="C39:J39" si="2">SUM(C34:C38)</f>
        <v>276</v>
      </c>
      <c r="D39" s="103">
        <f t="shared" si="2"/>
        <v>276</v>
      </c>
      <c r="E39" s="102">
        <f t="shared" si="2"/>
        <v>281</v>
      </c>
      <c r="F39" s="103">
        <f t="shared" si="2"/>
        <v>281</v>
      </c>
      <c r="G39" s="102">
        <f t="shared" si="2"/>
        <v>340</v>
      </c>
      <c r="H39" s="103">
        <f t="shared" si="2"/>
        <v>340</v>
      </c>
      <c r="I39" s="102">
        <f t="shared" si="2"/>
        <v>380</v>
      </c>
      <c r="J39" s="103">
        <f t="shared" si="2"/>
        <v>380</v>
      </c>
      <c r="K39" s="104">
        <f>SUM(K34+K35+K36+K37+K38)</f>
        <v>470</v>
      </c>
      <c r="L39" s="105">
        <f>SUM(L34+L35+L36+L37+L38)</f>
        <v>470</v>
      </c>
      <c r="M39" s="103">
        <f>SUM(M34+M35+M36+M37+M38)</f>
        <v>0</v>
      </c>
    </row>
    <row r="40" spans="1:22" ht="15.75" thickTop="1" x14ac:dyDescent="0.25">
      <c r="A40" s="79">
        <v>5161</v>
      </c>
      <c r="B40" s="80" t="s">
        <v>31</v>
      </c>
      <c r="C40" s="108">
        <v>2</v>
      </c>
      <c r="D40" s="109"/>
      <c r="E40" s="108">
        <v>2</v>
      </c>
      <c r="F40" s="119"/>
      <c r="G40" s="108">
        <v>5</v>
      </c>
      <c r="H40" s="109"/>
      <c r="I40" s="108">
        <v>5</v>
      </c>
      <c r="J40" s="109"/>
      <c r="K40" s="120">
        <v>7</v>
      </c>
      <c r="L40" s="121"/>
      <c r="M40" s="109">
        <v>7</v>
      </c>
    </row>
    <row r="41" spans="1:22" x14ac:dyDescent="0.25">
      <c r="A41" s="79">
        <v>5162</v>
      </c>
      <c r="B41" s="80" t="s">
        <v>32</v>
      </c>
      <c r="C41" s="108">
        <v>27</v>
      </c>
      <c r="D41" s="109">
        <v>27</v>
      </c>
      <c r="E41" s="108">
        <v>24</v>
      </c>
      <c r="F41" s="119">
        <v>24</v>
      </c>
      <c r="G41" s="108">
        <v>30</v>
      </c>
      <c r="H41" s="109">
        <v>30</v>
      </c>
      <c r="I41" s="108">
        <v>30</v>
      </c>
      <c r="J41" s="109">
        <v>30</v>
      </c>
      <c r="K41" s="120">
        <v>20</v>
      </c>
      <c r="L41" s="121"/>
      <c r="M41" s="109">
        <v>20</v>
      </c>
    </row>
    <row r="42" spans="1:22" x14ac:dyDescent="0.25">
      <c r="A42" s="79">
        <v>5163</v>
      </c>
      <c r="B42" s="80" t="s">
        <v>33</v>
      </c>
      <c r="C42" s="108">
        <v>10</v>
      </c>
      <c r="D42" s="109">
        <v>10</v>
      </c>
      <c r="E42" s="108">
        <v>11</v>
      </c>
      <c r="F42" s="119">
        <v>11</v>
      </c>
      <c r="G42" s="108">
        <v>14</v>
      </c>
      <c r="H42" s="109">
        <v>14</v>
      </c>
      <c r="I42" s="108">
        <v>14</v>
      </c>
      <c r="J42" s="109">
        <v>14</v>
      </c>
      <c r="K42" s="120">
        <v>20</v>
      </c>
      <c r="L42" s="121"/>
      <c r="M42" s="109">
        <v>20</v>
      </c>
    </row>
    <row r="43" spans="1:22" x14ac:dyDescent="0.25">
      <c r="A43" s="79">
        <v>5164</v>
      </c>
      <c r="B43" s="80" t="s">
        <v>34</v>
      </c>
      <c r="C43" s="108">
        <v>51</v>
      </c>
      <c r="D43" s="109">
        <v>50</v>
      </c>
      <c r="E43" s="108">
        <v>50</v>
      </c>
      <c r="F43" s="119">
        <v>50</v>
      </c>
      <c r="G43" s="108">
        <v>50</v>
      </c>
      <c r="H43" s="109">
        <v>50</v>
      </c>
      <c r="I43" s="108">
        <v>52</v>
      </c>
      <c r="J43" s="109">
        <v>52</v>
      </c>
      <c r="K43" s="120">
        <v>52</v>
      </c>
      <c r="L43" s="121">
        <v>52</v>
      </c>
      <c r="M43" s="109"/>
    </row>
    <row r="44" spans="1:22" x14ac:dyDescent="0.25">
      <c r="A44" s="79">
        <v>5166</v>
      </c>
      <c r="B44" s="80" t="s">
        <v>35</v>
      </c>
      <c r="C44" s="108"/>
      <c r="D44" s="109"/>
      <c r="E44" s="108"/>
      <c r="F44" s="119"/>
      <c r="G44" s="108"/>
      <c r="H44" s="109"/>
      <c r="I44" s="108"/>
      <c r="J44" s="109"/>
      <c r="K44" s="120"/>
      <c r="L44" s="121"/>
      <c r="M44" s="109"/>
      <c r="U44" s="10"/>
      <c r="V44" s="10"/>
    </row>
    <row r="45" spans="1:22" x14ac:dyDescent="0.25">
      <c r="A45" s="79">
        <v>5167</v>
      </c>
      <c r="B45" s="80" t="s">
        <v>36</v>
      </c>
      <c r="C45" s="108">
        <v>5</v>
      </c>
      <c r="D45" s="109"/>
      <c r="E45" s="108">
        <v>6</v>
      </c>
      <c r="F45" s="119"/>
      <c r="G45" s="108">
        <v>10</v>
      </c>
      <c r="H45" s="109"/>
      <c r="I45" s="108">
        <v>10</v>
      </c>
      <c r="J45" s="109"/>
      <c r="K45" s="120">
        <v>10</v>
      </c>
      <c r="L45" s="121"/>
      <c r="M45" s="109">
        <v>10</v>
      </c>
    </row>
    <row r="46" spans="1:22" x14ac:dyDescent="0.25">
      <c r="A46" s="79">
        <v>5168</v>
      </c>
      <c r="B46" s="80" t="s">
        <v>37</v>
      </c>
      <c r="C46" s="108">
        <v>83</v>
      </c>
      <c r="D46" s="109"/>
      <c r="E46" s="108">
        <v>80</v>
      </c>
      <c r="F46" s="119"/>
      <c r="G46" s="108">
        <v>80</v>
      </c>
      <c r="H46" s="109"/>
      <c r="I46" s="108">
        <v>80</v>
      </c>
      <c r="J46" s="109"/>
      <c r="K46" s="120">
        <v>90</v>
      </c>
      <c r="L46" s="121"/>
      <c r="M46" s="109">
        <v>90</v>
      </c>
    </row>
    <row r="47" spans="1:22" ht="15.75" thickBot="1" x14ac:dyDescent="0.3">
      <c r="A47" s="81">
        <v>5169</v>
      </c>
      <c r="B47" s="82" t="s">
        <v>38</v>
      </c>
      <c r="C47" s="110">
        <v>295</v>
      </c>
      <c r="D47" s="111">
        <v>295</v>
      </c>
      <c r="E47" s="110">
        <v>301</v>
      </c>
      <c r="F47" s="122">
        <v>297</v>
      </c>
      <c r="G47" s="110">
        <v>310</v>
      </c>
      <c r="H47" s="111">
        <v>310</v>
      </c>
      <c r="I47" s="110">
        <v>338</v>
      </c>
      <c r="J47" s="111">
        <v>338</v>
      </c>
      <c r="K47" s="123">
        <v>448</v>
      </c>
      <c r="L47" s="124">
        <v>448</v>
      </c>
      <c r="M47" s="111"/>
    </row>
    <row r="48" spans="1:22" ht="16.5" thickTop="1" thickBot="1" x14ac:dyDescent="0.3">
      <c r="A48" s="88" t="s">
        <v>95</v>
      </c>
      <c r="B48" s="89" t="s">
        <v>97</v>
      </c>
      <c r="C48" s="102">
        <f t="shared" ref="C48:M48" si="3">SUM(C40:C47)</f>
        <v>473</v>
      </c>
      <c r="D48" s="103">
        <f t="shared" si="3"/>
        <v>382</v>
      </c>
      <c r="E48" s="102">
        <f t="shared" si="3"/>
        <v>474</v>
      </c>
      <c r="F48" s="103">
        <f t="shared" si="3"/>
        <v>382</v>
      </c>
      <c r="G48" s="102">
        <f t="shared" si="3"/>
        <v>499</v>
      </c>
      <c r="H48" s="103">
        <f t="shared" si="3"/>
        <v>404</v>
      </c>
      <c r="I48" s="102">
        <f t="shared" si="3"/>
        <v>529</v>
      </c>
      <c r="J48" s="103">
        <f t="shared" si="3"/>
        <v>434</v>
      </c>
      <c r="K48" s="104">
        <f t="shared" si="3"/>
        <v>647</v>
      </c>
      <c r="L48" s="105">
        <f t="shared" si="3"/>
        <v>500</v>
      </c>
      <c r="M48" s="103">
        <f t="shared" si="3"/>
        <v>147</v>
      </c>
    </row>
    <row r="49" spans="1:19" ht="16.5" thickTop="1" thickBot="1" x14ac:dyDescent="0.3">
      <c r="A49" s="85">
        <v>5171</v>
      </c>
      <c r="B49" s="87" t="s">
        <v>39</v>
      </c>
      <c r="C49" s="128">
        <v>76</v>
      </c>
      <c r="D49" s="129">
        <v>76</v>
      </c>
      <c r="E49" s="128">
        <v>201</v>
      </c>
      <c r="F49" s="130">
        <v>201</v>
      </c>
      <c r="G49" s="128">
        <v>205</v>
      </c>
      <c r="H49" s="129">
        <v>195</v>
      </c>
      <c r="I49" s="128">
        <v>215</v>
      </c>
      <c r="J49" s="129">
        <v>215</v>
      </c>
      <c r="K49" s="131">
        <v>295</v>
      </c>
      <c r="L49" s="132">
        <v>295</v>
      </c>
      <c r="M49" s="129"/>
    </row>
    <row r="50" spans="1:19" ht="15.75" thickTop="1" x14ac:dyDescent="0.25">
      <c r="A50" s="83">
        <v>5172</v>
      </c>
      <c r="B50" s="84" t="s">
        <v>40</v>
      </c>
      <c r="C50" s="106"/>
      <c r="D50" s="107"/>
      <c r="E50" s="106"/>
      <c r="F50" s="125"/>
      <c r="G50" s="106"/>
      <c r="H50" s="107"/>
      <c r="I50" s="106"/>
      <c r="J50" s="107"/>
      <c r="K50" s="126"/>
      <c r="L50" s="127"/>
      <c r="M50" s="107"/>
    </row>
    <row r="51" spans="1:19" x14ac:dyDescent="0.25">
      <c r="A51" s="79">
        <v>5173</v>
      </c>
      <c r="B51" s="80" t="s">
        <v>41</v>
      </c>
      <c r="C51" s="108">
        <v>0.5</v>
      </c>
      <c r="D51" s="109"/>
      <c r="E51" s="108"/>
      <c r="F51" s="119"/>
      <c r="G51" s="108">
        <v>4</v>
      </c>
      <c r="H51" s="109"/>
      <c r="I51" s="108">
        <v>4</v>
      </c>
      <c r="J51" s="109"/>
      <c r="K51" s="120">
        <v>4</v>
      </c>
      <c r="L51" s="121"/>
      <c r="M51" s="109">
        <v>4</v>
      </c>
    </row>
    <row r="52" spans="1:19" x14ac:dyDescent="0.25">
      <c r="A52" s="79">
        <v>5175</v>
      </c>
      <c r="B52" s="80" t="s">
        <v>42</v>
      </c>
      <c r="C52" s="108"/>
      <c r="D52" s="109"/>
      <c r="E52" s="108"/>
      <c r="F52" s="119"/>
      <c r="G52" s="108"/>
      <c r="H52" s="109"/>
      <c r="I52" s="108"/>
      <c r="J52" s="109"/>
      <c r="K52" s="120"/>
      <c r="L52" s="121"/>
      <c r="M52" s="109"/>
    </row>
    <row r="53" spans="1:19" ht="15.75" thickBot="1" x14ac:dyDescent="0.3">
      <c r="A53" s="81">
        <v>5909</v>
      </c>
      <c r="B53" s="82" t="s">
        <v>44</v>
      </c>
      <c r="C53" s="110">
        <v>34</v>
      </c>
      <c r="D53" s="111">
        <v>34</v>
      </c>
      <c r="E53" s="110">
        <v>34</v>
      </c>
      <c r="F53" s="122">
        <v>34</v>
      </c>
      <c r="G53" s="110">
        <v>34</v>
      </c>
      <c r="H53" s="111">
        <v>34</v>
      </c>
      <c r="I53" s="110">
        <v>65</v>
      </c>
      <c r="J53" s="111">
        <v>65</v>
      </c>
      <c r="K53" s="123">
        <v>65</v>
      </c>
      <c r="L53" s="124">
        <v>65</v>
      </c>
      <c r="M53" s="111"/>
      <c r="S53" s="10"/>
    </row>
    <row r="54" spans="1:19" ht="16.5" thickTop="1" thickBot="1" x14ac:dyDescent="0.3">
      <c r="A54" s="90" t="s">
        <v>98</v>
      </c>
      <c r="B54" s="91" t="s">
        <v>99</v>
      </c>
      <c r="C54" s="102">
        <f t="shared" ref="C54:M54" si="4">SUM(C50:C53)</f>
        <v>34.5</v>
      </c>
      <c r="D54" s="103">
        <f t="shared" si="4"/>
        <v>34</v>
      </c>
      <c r="E54" s="102">
        <f t="shared" si="4"/>
        <v>34</v>
      </c>
      <c r="F54" s="103">
        <f t="shared" si="4"/>
        <v>34</v>
      </c>
      <c r="G54" s="102">
        <f t="shared" si="4"/>
        <v>38</v>
      </c>
      <c r="H54" s="103">
        <f t="shared" si="4"/>
        <v>34</v>
      </c>
      <c r="I54" s="102">
        <f t="shared" si="4"/>
        <v>69</v>
      </c>
      <c r="J54" s="103">
        <f t="shared" si="4"/>
        <v>65</v>
      </c>
      <c r="K54" s="104">
        <f t="shared" si="4"/>
        <v>69</v>
      </c>
      <c r="L54" s="105">
        <f t="shared" si="4"/>
        <v>65</v>
      </c>
      <c r="M54" s="103">
        <f t="shared" si="4"/>
        <v>4</v>
      </c>
      <c r="S54" s="10"/>
    </row>
    <row r="55" spans="1:19" ht="15.75" thickTop="1" x14ac:dyDescent="0.25">
      <c r="A55" s="55"/>
      <c r="B55" s="56" t="s">
        <v>121</v>
      </c>
      <c r="C55" s="106">
        <v>12</v>
      </c>
      <c r="D55" s="107">
        <v>12</v>
      </c>
      <c r="E55" s="106">
        <v>12</v>
      </c>
      <c r="F55" s="125">
        <v>12</v>
      </c>
      <c r="G55" s="106">
        <v>12</v>
      </c>
      <c r="H55" s="107">
        <v>12</v>
      </c>
      <c r="I55" s="106">
        <v>12</v>
      </c>
      <c r="J55" s="107">
        <v>12</v>
      </c>
      <c r="K55" s="126">
        <v>12</v>
      </c>
      <c r="L55" s="127">
        <v>12</v>
      </c>
      <c r="M55" s="107"/>
      <c r="S55" s="10"/>
    </row>
    <row r="56" spans="1:19" x14ac:dyDescent="0.25">
      <c r="A56" s="51"/>
      <c r="B56" s="53" t="s">
        <v>146</v>
      </c>
      <c r="C56" s="108">
        <v>16</v>
      </c>
      <c r="D56" s="109">
        <v>12</v>
      </c>
      <c r="E56" s="108">
        <v>33</v>
      </c>
      <c r="F56" s="119"/>
      <c r="G56" s="108"/>
      <c r="H56" s="109"/>
      <c r="I56" s="108"/>
      <c r="J56" s="109"/>
      <c r="K56" s="120"/>
      <c r="L56" s="121"/>
      <c r="M56" s="109"/>
      <c r="S56" s="10"/>
    </row>
    <row r="57" spans="1:19" x14ac:dyDescent="0.25">
      <c r="A57" s="51"/>
      <c r="B57" s="54"/>
      <c r="C57" s="108"/>
      <c r="D57" s="109"/>
      <c r="E57" s="108"/>
      <c r="F57" s="119"/>
      <c r="G57" s="108"/>
      <c r="H57" s="109"/>
      <c r="I57" s="108"/>
      <c r="J57" s="109"/>
      <c r="K57" s="120"/>
      <c r="L57" s="121"/>
      <c r="M57" s="109"/>
      <c r="S57" s="10"/>
    </row>
    <row r="58" spans="1:19" x14ac:dyDescent="0.25">
      <c r="A58" s="51"/>
      <c r="B58" s="54"/>
      <c r="C58" s="108"/>
      <c r="D58" s="109"/>
      <c r="E58" s="108"/>
      <c r="F58" s="119"/>
      <c r="G58" s="108"/>
      <c r="H58" s="109"/>
      <c r="I58" s="108"/>
      <c r="J58" s="109"/>
      <c r="K58" s="120"/>
      <c r="L58" s="121"/>
      <c r="M58" s="109"/>
      <c r="S58" s="10"/>
    </row>
    <row r="59" spans="1:19" x14ac:dyDescent="0.25">
      <c r="A59" s="51"/>
      <c r="B59" s="53"/>
      <c r="C59" s="108"/>
      <c r="D59" s="109"/>
      <c r="E59" s="108"/>
      <c r="F59" s="119"/>
      <c r="G59" s="108"/>
      <c r="H59" s="109"/>
      <c r="I59" s="108"/>
      <c r="J59" s="109"/>
      <c r="K59" s="120"/>
      <c r="L59" s="121"/>
      <c r="M59" s="109"/>
      <c r="S59" s="10"/>
    </row>
    <row r="60" spans="1:19" x14ac:dyDescent="0.25">
      <c r="A60" s="51"/>
      <c r="B60" s="53"/>
      <c r="C60" s="108"/>
      <c r="D60" s="109"/>
      <c r="E60" s="108"/>
      <c r="F60" s="119"/>
      <c r="G60" s="108"/>
      <c r="H60" s="109"/>
      <c r="I60" s="108"/>
      <c r="J60" s="109"/>
      <c r="K60" s="120"/>
      <c r="L60" s="121"/>
      <c r="M60" s="109"/>
      <c r="S60" s="10"/>
    </row>
    <row r="61" spans="1:19" ht="15.75" thickBot="1" x14ac:dyDescent="0.3">
      <c r="A61" s="92"/>
      <c r="B61" s="93"/>
      <c r="C61" s="110"/>
      <c r="D61" s="111"/>
      <c r="E61" s="110"/>
      <c r="F61" s="122"/>
      <c r="G61" s="110"/>
      <c r="H61" s="111"/>
      <c r="I61" s="110"/>
      <c r="J61" s="111"/>
      <c r="K61" s="123"/>
      <c r="L61" s="124"/>
      <c r="M61" s="111"/>
      <c r="S61" s="10"/>
    </row>
    <row r="62" spans="1:19" ht="16.5" thickTop="1" thickBot="1" x14ac:dyDescent="0.3">
      <c r="A62" s="94"/>
      <c r="B62" s="91" t="s">
        <v>116</v>
      </c>
      <c r="C62" s="112">
        <f>SUM(C55:C61)</f>
        <v>28</v>
      </c>
      <c r="D62" s="112">
        <f t="shared" ref="D62:M62" si="5">SUM(D55:D61)</f>
        <v>24</v>
      </c>
      <c r="E62" s="112">
        <f t="shared" si="5"/>
        <v>45</v>
      </c>
      <c r="F62" s="112">
        <f t="shared" si="5"/>
        <v>12</v>
      </c>
      <c r="G62" s="112">
        <f t="shared" si="5"/>
        <v>12</v>
      </c>
      <c r="H62" s="112">
        <f t="shared" si="5"/>
        <v>12</v>
      </c>
      <c r="I62" s="112">
        <f t="shared" si="5"/>
        <v>12</v>
      </c>
      <c r="J62" s="112">
        <f t="shared" si="5"/>
        <v>12</v>
      </c>
      <c r="K62" s="112">
        <f t="shared" si="5"/>
        <v>12</v>
      </c>
      <c r="L62" s="112">
        <f t="shared" si="5"/>
        <v>12</v>
      </c>
      <c r="M62" s="112">
        <f t="shared" si="5"/>
        <v>0</v>
      </c>
    </row>
    <row r="63" spans="1:19" ht="15.75" thickBot="1" x14ac:dyDescent="0.3">
      <c r="A63" s="162" t="s">
        <v>45</v>
      </c>
      <c r="B63" s="163"/>
      <c r="C63" s="113">
        <f t="shared" ref="C63:M63" si="6">C25+C33+C39+C48+C49+C54+C62</f>
        <v>1708.5</v>
      </c>
      <c r="D63" s="113">
        <f t="shared" si="6"/>
        <v>969</v>
      </c>
      <c r="E63" s="113">
        <f t="shared" si="6"/>
        <v>1865</v>
      </c>
      <c r="F63" s="113">
        <f t="shared" si="6"/>
        <v>1086</v>
      </c>
      <c r="G63" s="113">
        <f t="shared" si="6"/>
        <v>2056</v>
      </c>
      <c r="H63" s="113">
        <f t="shared" si="6"/>
        <v>1156</v>
      </c>
      <c r="I63" s="113">
        <f t="shared" si="6"/>
        <v>2197</v>
      </c>
      <c r="J63" s="113">
        <f t="shared" si="6"/>
        <v>1297</v>
      </c>
      <c r="K63" s="113">
        <f t="shared" si="6"/>
        <v>2642</v>
      </c>
      <c r="L63" s="113">
        <f t="shared" si="6"/>
        <v>1592</v>
      </c>
      <c r="M63" s="113">
        <f t="shared" si="6"/>
        <v>1050</v>
      </c>
      <c r="O63" s="10"/>
    </row>
    <row r="64" spans="1:19" ht="15.75" thickTop="1" x14ac:dyDescent="0.25">
      <c r="A64" s="11"/>
      <c r="B64" s="11"/>
      <c r="C64" s="11"/>
      <c r="D64" s="11"/>
      <c r="E64" s="10"/>
      <c r="F64" s="10"/>
      <c r="G64" s="10"/>
      <c r="H64" s="10"/>
      <c r="I64" s="10"/>
      <c r="J64" s="10"/>
      <c r="K64" s="10"/>
      <c r="L64" s="10"/>
      <c r="M64" s="10"/>
      <c r="O64" s="10"/>
    </row>
    <row r="65" spans="1:16" x14ac:dyDescent="0.25">
      <c r="K65" s="3"/>
    </row>
    <row r="67" spans="1:16" x14ac:dyDescent="0.25">
      <c r="A67" s="164" t="s">
        <v>124</v>
      </c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</row>
    <row r="68" spans="1:16" x14ac:dyDescent="0.25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</row>
    <row r="69" spans="1:16" ht="18.75" x14ac:dyDescent="0.3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1" spans="1:16" x14ac:dyDescent="0.25">
      <c r="A71" s="1" t="s">
        <v>0</v>
      </c>
      <c r="C71" s="1" t="s">
        <v>144</v>
      </c>
    </row>
    <row r="72" spans="1:16" x14ac:dyDescent="0.25">
      <c r="A72" s="1" t="s">
        <v>1</v>
      </c>
      <c r="C72" s="1" t="s">
        <v>145</v>
      </c>
    </row>
    <row r="74" spans="1:16" ht="15.75" thickBot="1" x14ac:dyDescent="0.3">
      <c r="A74" s="40" t="s">
        <v>46</v>
      </c>
      <c r="K74" s="1" t="s">
        <v>88</v>
      </c>
      <c r="P74" s="10"/>
    </row>
    <row r="75" spans="1:16" ht="25.5" customHeight="1" thickTop="1" x14ac:dyDescent="0.25">
      <c r="A75" s="209" t="s">
        <v>6</v>
      </c>
      <c r="B75" s="210"/>
      <c r="C75" s="158" t="s">
        <v>119</v>
      </c>
      <c r="D75" s="159"/>
      <c r="E75" s="151" t="s">
        <v>129</v>
      </c>
      <c r="F75" s="152"/>
      <c r="G75" s="151" t="s">
        <v>130</v>
      </c>
      <c r="H75" s="152"/>
      <c r="I75" s="155" t="s">
        <v>131</v>
      </c>
      <c r="J75" s="152"/>
      <c r="K75" s="155" t="s">
        <v>132</v>
      </c>
      <c r="L75" s="152"/>
      <c r="M75" s="157"/>
    </row>
    <row r="76" spans="1:16" ht="26.25" customHeight="1" thickBot="1" x14ac:dyDescent="0.3">
      <c r="A76" s="211"/>
      <c r="B76" s="212"/>
      <c r="C76" s="160"/>
      <c r="D76" s="161"/>
      <c r="E76" s="153"/>
      <c r="F76" s="154"/>
      <c r="G76" s="153"/>
      <c r="H76" s="154"/>
      <c r="I76" s="156"/>
      <c r="J76" s="154"/>
      <c r="K76" s="156"/>
      <c r="L76" s="154"/>
      <c r="M76" s="157"/>
    </row>
    <row r="77" spans="1:16" ht="15.75" thickTop="1" x14ac:dyDescent="0.25">
      <c r="A77" s="177" t="s">
        <v>47</v>
      </c>
      <c r="B77" s="178"/>
      <c r="C77" s="187"/>
      <c r="D77" s="188"/>
      <c r="E77" s="179"/>
      <c r="F77" s="180"/>
      <c r="G77" s="179"/>
      <c r="H77" s="180"/>
      <c r="I77" s="181">
        <f>SUM(J25)</f>
        <v>0</v>
      </c>
      <c r="J77" s="182"/>
      <c r="K77" s="183">
        <f>SUM(L25)</f>
        <v>0</v>
      </c>
      <c r="L77" s="184"/>
      <c r="M77" s="10"/>
    </row>
    <row r="78" spans="1:16" x14ac:dyDescent="0.25">
      <c r="A78" s="185" t="s">
        <v>48</v>
      </c>
      <c r="B78" s="186"/>
      <c r="C78" s="173"/>
      <c r="D78" s="174"/>
      <c r="E78" s="173"/>
      <c r="F78" s="174"/>
      <c r="G78" s="173"/>
      <c r="H78" s="174"/>
      <c r="I78" s="173"/>
      <c r="J78" s="174"/>
      <c r="K78" s="175"/>
      <c r="L78" s="176"/>
      <c r="M78" s="10"/>
    </row>
    <row r="79" spans="1:16" x14ac:dyDescent="0.25">
      <c r="A79" s="185" t="s">
        <v>49</v>
      </c>
      <c r="B79" s="190"/>
      <c r="C79" s="189">
        <f>SUM(D53)</f>
        <v>34</v>
      </c>
      <c r="D79" s="174"/>
      <c r="E79" s="173">
        <f>SUM(F53)</f>
        <v>34</v>
      </c>
      <c r="F79" s="174"/>
      <c r="G79" s="173">
        <f>SUM(H53)</f>
        <v>34</v>
      </c>
      <c r="H79" s="174"/>
      <c r="I79" s="173">
        <f>SUM(J53)</f>
        <v>65</v>
      </c>
      <c r="J79" s="174"/>
      <c r="K79" s="175">
        <f>SUM(L53)</f>
        <v>65</v>
      </c>
      <c r="L79" s="176"/>
      <c r="M79" s="10"/>
      <c r="P79" s="41"/>
    </row>
    <row r="80" spans="1:16" x14ac:dyDescent="0.25">
      <c r="A80" s="185" t="s">
        <v>50</v>
      </c>
      <c r="B80" s="186"/>
      <c r="C80" s="173">
        <v>1095</v>
      </c>
      <c r="D80" s="174"/>
      <c r="E80" s="173">
        <v>1095</v>
      </c>
      <c r="F80" s="174"/>
      <c r="G80" s="173">
        <f>SUM(H63-H53-H55)</f>
        <v>1110</v>
      </c>
      <c r="H80" s="174"/>
      <c r="I80" s="173">
        <f t="shared" ref="I80" si="7">SUM(J63-J53-J55)</f>
        <v>1220</v>
      </c>
      <c r="J80" s="174"/>
      <c r="K80" s="173">
        <f t="shared" ref="K80" si="8">SUM(L63-L53-L55)</f>
        <v>1515</v>
      </c>
      <c r="L80" s="174"/>
      <c r="M80" s="10"/>
    </row>
    <row r="81" spans="1:22" x14ac:dyDescent="0.25">
      <c r="A81" s="193" t="s">
        <v>51</v>
      </c>
      <c r="B81" s="194"/>
      <c r="C81" s="189">
        <v>234</v>
      </c>
      <c r="D81" s="174"/>
      <c r="E81" s="173">
        <v>269</v>
      </c>
      <c r="F81" s="174"/>
      <c r="G81" s="173">
        <v>310</v>
      </c>
      <c r="H81" s="174"/>
      <c r="I81" s="173">
        <v>310</v>
      </c>
      <c r="J81" s="174"/>
      <c r="K81" s="175">
        <v>350</v>
      </c>
      <c r="L81" s="176"/>
      <c r="M81" s="10"/>
      <c r="V81" s="10"/>
    </row>
    <row r="82" spans="1:22" x14ac:dyDescent="0.25">
      <c r="A82" s="185" t="s">
        <v>52</v>
      </c>
      <c r="B82" s="190"/>
      <c r="C82" s="189">
        <v>430</v>
      </c>
      <c r="D82" s="174"/>
      <c r="E82" s="173">
        <v>501</v>
      </c>
      <c r="F82" s="174"/>
      <c r="G82" s="173">
        <v>590</v>
      </c>
      <c r="H82" s="174"/>
      <c r="I82" s="173">
        <v>590</v>
      </c>
      <c r="J82" s="174"/>
      <c r="K82" s="175">
        <v>700</v>
      </c>
      <c r="L82" s="176"/>
      <c r="M82" s="10"/>
    </row>
    <row r="83" spans="1:22" ht="51.75" customHeight="1" x14ac:dyDescent="0.25">
      <c r="A83" s="207" t="s">
        <v>100</v>
      </c>
      <c r="B83" s="208"/>
      <c r="C83" s="195"/>
      <c r="D83" s="192"/>
      <c r="E83" s="191"/>
      <c r="F83" s="192"/>
      <c r="G83" s="173"/>
      <c r="H83" s="174"/>
      <c r="I83" s="173"/>
      <c r="J83" s="174"/>
      <c r="K83" s="175"/>
      <c r="L83" s="176"/>
      <c r="M83" s="10"/>
    </row>
    <row r="84" spans="1:22" x14ac:dyDescent="0.25">
      <c r="A84" s="193" t="s">
        <v>53</v>
      </c>
      <c r="B84" s="194"/>
      <c r="C84" s="189"/>
      <c r="D84" s="174"/>
      <c r="E84" s="173"/>
      <c r="F84" s="174"/>
      <c r="G84" s="173"/>
      <c r="H84" s="174"/>
      <c r="I84" s="173"/>
      <c r="J84" s="174"/>
      <c r="K84" s="175"/>
      <c r="L84" s="176"/>
      <c r="M84" s="10"/>
    </row>
    <row r="85" spans="1:22" x14ac:dyDescent="0.25">
      <c r="A85" s="193" t="s">
        <v>54</v>
      </c>
      <c r="B85" s="194"/>
      <c r="C85" s="189"/>
      <c r="D85" s="174"/>
      <c r="E85" s="173"/>
      <c r="F85" s="174"/>
      <c r="G85" s="173"/>
      <c r="H85" s="174"/>
      <c r="I85" s="173"/>
      <c r="J85" s="174"/>
      <c r="K85" s="175"/>
      <c r="L85" s="176"/>
      <c r="M85" s="10"/>
    </row>
    <row r="86" spans="1:22" x14ac:dyDescent="0.25">
      <c r="A86" s="185" t="s">
        <v>121</v>
      </c>
      <c r="B86" s="190"/>
      <c r="C86" s="189">
        <v>12</v>
      </c>
      <c r="D86" s="174"/>
      <c r="E86" s="173">
        <v>12</v>
      </c>
      <c r="F86" s="174"/>
      <c r="G86" s="173">
        <f>SUM(H55)</f>
        <v>12</v>
      </c>
      <c r="H86" s="174"/>
      <c r="I86" s="173">
        <f>SUM(J55)</f>
        <v>12</v>
      </c>
      <c r="J86" s="174"/>
      <c r="K86" s="175">
        <f>SUM(L55)</f>
        <v>12</v>
      </c>
      <c r="L86" s="176"/>
      <c r="M86" s="10"/>
    </row>
    <row r="87" spans="1:22" x14ac:dyDescent="0.25">
      <c r="A87" s="185" t="s">
        <v>122</v>
      </c>
      <c r="B87" s="190"/>
      <c r="C87" s="189">
        <v>55</v>
      </c>
      <c r="D87" s="174"/>
      <c r="E87" s="173">
        <v>64</v>
      </c>
      <c r="F87" s="174"/>
      <c r="G87" s="173"/>
      <c r="H87" s="174"/>
      <c r="I87" s="173"/>
      <c r="J87" s="174"/>
      <c r="K87" s="175"/>
      <c r="L87" s="176"/>
      <c r="M87" s="10"/>
    </row>
    <row r="88" spans="1:22" x14ac:dyDescent="0.25">
      <c r="A88" s="185" t="s">
        <v>123</v>
      </c>
      <c r="B88" s="190"/>
      <c r="C88" s="189">
        <v>13</v>
      </c>
      <c r="D88" s="174"/>
      <c r="E88" s="173"/>
      <c r="F88" s="174"/>
      <c r="G88" s="173"/>
      <c r="H88" s="174"/>
      <c r="I88" s="173"/>
      <c r="J88" s="174"/>
      <c r="K88" s="175"/>
      <c r="L88" s="176"/>
      <c r="M88" s="10"/>
    </row>
    <row r="89" spans="1:22" x14ac:dyDescent="0.25">
      <c r="A89" s="173"/>
      <c r="B89" s="174"/>
      <c r="C89" s="189"/>
      <c r="D89" s="174"/>
      <c r="E89" s="173"/>
      <c r="F89" s="174"/>
      <c r="G89" s="173"/>
      <c r="H89" s="174"/>
      <c r="I89" s="173"/>
      <c r="J89" s="174"/>
      <c r="K89" s="175"/>
      <c r="L89" s="176"/>
      <c r="M89" s="10"/>
    </row>
    <row r="90" spans="1:22" x14ac:dyDescent="0.25">
      <c r="A90" s="193"/>
      <c r="B90" s="194"/>
      <c r="C90" s="189"/>
      <c r="D90" s="174"/>
      <c r="E90" s="173"/>
      <c r="F90" s="174"/>
      <c r="G90" s="173"/>
      <c r="H90" s="174"/>
      <c r="I90" s="173"/>
      <c r="J90" s="174"/>
      <c r="K90" s="175"/>
      <c r="L90" s="176"/>
      <c r="M90" s="10"/>
    </row>
    <row r="91" spans="1:22" ht="15.75" thickBot="1" x14ac:dyDescent="0.3">
      <c r="A91" s="205"/>
      <c r="B91" s="206"/>
      <c r="C91" s="213"/>
      <c r="D91" s="197"/>
      <c r="E91" s="196"/>
      <c r="F91" s="197"/>
      <c r="G91" s="196"/>
      <c r="H91" s="197"/>
      <c r="I91" s="196"/>
      <c r="J91" s="197"/>
      <c r="K91" s="198"/>
      <c r="L91" s="199"/>
      <c r="M91" s="10"/>
    </row>
    <row r="92" spans="1:22" ht="16.5" thickTop="1" thickBot="1" x14ac:dyDescent="0.3">
      <c r="A92" s="200" t="s">
        <v>45</v>
      </c>
      <c r="B92" s="201"/>
      <c r="C92" s="202">
        <f>SUM(C77:D91)</f>
        <v>1873</v>
      </c>
      <c r="D92" s="203"/>
      <c r="E92" s="202">
        <f t="shared" ref="E92" si="9">SUM(E77:F91)</f>
        <v>1975</v>
      </c>
      <c r="F92" s="203"/>
      <c r="G92" s="202">
        <f t="shared" ref="G92" si="10">SUM(G77:H91)</f>
        <v>2056</v>
      </c>
      <c r="H92" s="203"/>
      <c r="I92" s="202">
        <f t="shared" ref="I92" si="11">SUM(I77:J91)</f>
        <v>2197</v>
      </c>
      <c r="J92" s="203"/>
      <c r="K92" s="202">
        <f t="shared" ref="K92" si="12">SUM(K77:L91)</f>
        <v>2642</v>
      </c>
      <c r="L92" s="203"/>
      <c r="M92" s="10"/>
    </row>
    <row r="93" spans="1:22" ht="15.75" thickTop="1" x14ac:dyDescent="0.25">
      <c r="A93" s="204"/>
      <c r="B93" s="204"/>
      <c r="C93" s="13"/>
      <c r="D93" s="13"/>
      <c r="E93" s="13"/>
      <c r="F93" s="13"/>
      <c r="G93" s="13"/>
    </row>
    <row r="94" spans="1:22" customFormat="1" x14ac:dyDescent="0.25">
      <c r="A94" t="s">
        <v>153</v>
      </c>
      <c r="F94" t="s">
        <v>155</v>
      </c>
      <c r="H94" t="s">
        <v>55</v>
      </c>
      <c r="J94" t="s">
        <v>56</v>
      </c>
    </row>
    <row r="95" spans="1:22" customFormat="1" x14ac:dyDescent="0.25"/>
    <row r="96" spans="1:22" customFormat="1" x14ac:dyDescent="0.25">
      <c r="A96" t="s">
        <v>154</v>
      </c>
      <c r="F96" t="s">
        <v>156</v>
      </c>
      <c r="J96" t="s">
        <v>56</v>
      </c>
    </row>
    <row r="97" spans="1:12" customFormat="1" x14ac:dyDescent="0.25"/>
    <row r="98" spans="1:12" customFormat="1" x14ac:dyDescent="0.25">
      <c r="A98" t="s">
        <v>157</v>
      </c>
    </row>
    <row r="101" spans="1:12" ht="21" x14ac:dyDescent="0.35">
      <c r="A101" s="214" t="s">
        <v>133</v>
      </c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</row>
    <row r="102" spans="1:12" ht="15.75" thickBot="1" x14ac:dyDescent="0.3">
      <c r="A102" s="57"/>
      <c r="B102" s="10"/>
      <c r="L102" s="1" t="s">
        <v>101</v>
      </c>
    </row>
    <row r="103" spans="1:12" ht="16.5" thickTop="1" thickBot="1" x14ac:dyDescent="0.3">
      <c r="A103" s="58" t="s">
        <v>6</v>
      </c>
      <c r="B103" s="58"/>
      <c r="C103" s="59"/>
      <c r="D103" s="215" t="s">
        <v>106</v>
      </c>
      <c r="E103" s="216"/>
      <c r="F103" s="217"/>
      <c r="G103" s="218" t="s">
        <v>107</v>
      </c>
      <c r="H103" s="216"/>
      <c r="I103" s="219"/>
      <c r="J103" s="215" t="s">
        <v>108</v>
      </c>
      <c r="K103" s="216"/>
      <c r="L103" s="217"/>
    </row>
    <row r="104" spans="1:12" ht="16.5" thickTop="1" thickBot="1" x14ac:dyDescent="0.3">
      <c r="A104" s="136" t="s">
        <v>104</v>
      </c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</row>
    <row r="105" spans="1:12" ht="15.75" thickTop="1" x14ac:dyDescent="0.25">
      <c r="A105" s="224" t="s">
        <v>140</v>
      </c>
      <c r="B105" s="225"/>
      <c r="C105" s="226"/>
      <c r="D105" s="220">
        <v>451712</v>
      </c>
      <c r="E105" s="221"/>
      <c r="F105" s="222"/>
      <c r="G105" s="220">
        <v>99088</v>
      </c>
      <c r="H105" s="221"/>
      <c r="I105" s="222"/>
      <c r="J105" s="223">
        <v>0</v>
      </c>
      <c r="K105" s="221"/>
      <c r="L105" s="222"/>
    </row>
    <row r="106" spans="1:12" x14ac:dyDescent="0.25">
      <c r="A106" s="231" t="s">
        <v>141</v>
      </c>
      <c r="B106" s="232"/>
      <c r="C106" s="233"/>
      <c r="D106" s="227">
        <v>111183</v>
      </c>
      <c r="E106" s="228"/>
      <c r="F106" s="229"/>
      <c r="G106" s="227"/>
      <c r="H106" s="228"/>
      <c r="I106" s="229"/>
      <c r="J106" s="230"/>
      <c r="K106" s="228"/>
      <c r="L106" s="229"/>
    </row>
    <row r="107" spans="1:12" x14ac:dyDescent="0.25">
      <c r="A107" s="231" t="s">
        <v>142</v>
      </c>
      <c r="B107" s="232"/>
      <c r="C107" s="233"/>
      <c r="D107" s="227"/>
      <c r="E107" s="228"/>
      <c r="F107" s="229"/>
      <c r="G107" s="227"/>
      <c r="H107" s="228"/>
      <c r="I107" s="229"/>
      <c r="J107" s="230">
        <v>250</v>
      </c>
      <c r="K107" s="228"/>
      <c r="L107" s="229"/>
    </row>
    <row r="108" spans="1:12" ht="15.75" thickBot="1" x14ac:dyDescent="0.3">
      <c r="A108" s="238" t="s">
        <v>102</v>
      </c>
      <c r="B108" s="239"/>
      <c r="C108" s="240"/>
      <c r="D108" s="234"/>
      <c r="E108" s="235"/>
      <c r="F108" s="236"/>
      <c r="G108" s="234"/>
      <c r="H108" s="235"/>
      <c r="I108" s="236"/>
      <c r="J108" s="237">
        <v>66</v>
      </c>
      <c r="K108" s="235"/>
      <c r="L108" s="236"/>
    </row>
    <row r="109" spans="1:12" ht="16.5" thickTop="1" thickBot="1" x14ac:dyDescent="0.3">
      <c r="A109" s="133" t="s">
        <v>103</v>
      </c>
      <c r="B109" s="134"/>
      <c r="C109" s="135"/>
      <c r="D109" s="147">
        <f>SUM(D105:F108)</f>
        <v>562895</v>
      </c>
      <c r="E109" s="148"/>
      <c r="F109" s="149"/>
      <c r="G109" s="147">
        <f t="shared" ref="G109" si="13">SUM(G105:I108)</f>
        <v>99088</v>
      </c>
      <c r="H109" s="148"/>
      <c r="I109" s="150"/>
      <c r="J109" s="147">
        <f t="shared" ref="J109" si="14">SUM(J105:L108)</f>
        <v>316</v>
      </c>
      <c r="K109" s="148"/>
      <c r="L109" s="149"/>
    </row>
    <row r="110" spans="1:12" ht="16.5" thickTop="1" thickBot="1" x14ac:dyDescent="0.3">
      <c r="A110" s="136" t="s">
        <v>109</v>
      </c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</row>
    <row r="111" spans="1:12" ht="16.5" thickTop="1" thickBot="1" x14ac:dyDescent="0.3">
      <c r="A111" s="137" t="s">
        <v>105</v>
      </c>
      <c r="B111" s="138"/>
      <c r="C111" s="139"/>
      <c r="D111" s="140">
        <v>1</v>
      </c>
      <c r="E111" s="141"/>
      <c r="F111" s="142"/>
      <c r="G111" s="140"/>
      <c r="H111" s="141"/>
      <c r="I111" s="142"/>
      <c r="J111" s="140">
        <v>316</v>
      </c>
      <c r="K111" s="141"/>
      <c r="L111" s="142"/>
    </row>
    <row r="112" spans="1:12" ht="16.5" thickTop="1" thickBot="1" x14ac:dyDescent="0.3">
      <c r="A112" s="143" t="s">
        <v>143</v>
      </c>
      <c r="B112" s="144"/>
      <c r="C112" s="144"/>
      <c r="D112" s="145">
        <f>SUM(D109-D111)</f>
        <v>562894</v>
      </c>
      <c r="E112" s="145"/>
      <c r="F112" s="146"/>
      <c r="G112" s="145">
        <f t="shared" ref="G112" si="15">SUM(G109-G111)</f>
        <v>99088</v>
      </c>
      <c r="H112" s="145"/>
      <c r="I112" s="146"/>
      <c r="J112" s="145">
        <f t="shared" ref="J112" si="16">SUM(J109-J111)</f>
        <v>0</v>
      </c>
      <c r="K112" s="145"/>
      <c r="L112" s="146"/>
    </row>
    <row r="113" ht="15.75" thickTop="1" x14ac:dyDescent="0.25"/>
  </sheetData>
  <mergeCells count="148">
    <mergeCell ref="D106:F106"/>
    <mergeCell ref="G106:I106"/>
    <mergeCell ref="J106:L106"/>
    <mergeCell ref="D107:F107"/>
    <mergeCell ref="G107:I107"/>
    <mergeCell ref="J107:L107"/>
    <mergeCell ref="A106:C106"/>
    <mergeCell ref="A107:C107"/>
    <mergeCell ref="D108:F108"/>
    <mergeCell ref="G108:I108"/>
    <mergeCell ref="J108:L108"/>
    <mergeCell ref="A108:C108"/>
    <mergeCell ref="A101:L101"/>
    <mergeCell ref="J103:L103"/>
    <mergeCell ref="G103:I103"/>
    <mergeCell ref="D103:F103"/>
    <mergeCell ref="D105:F105"/>
    <mergeCell ref="G105:I105"/>
    <mergeCell ref="J105:L105"/>
    <mergeCell ref="A104:L104"/>
    <mergeCell ref="A105:C105"/>
    <mergeCell ref="A93:B93"/>
    <mergeCell ref="C12:D12"/>
    <mergeCell ref="A91:B91"/>
    <mergeCell ref="A89:B89"/>
    <mergeCell ref="A87:B87"/>
    <mergeCell ref="A85:B85"/>
    <mergeCell ref="A83:B83"/>
    <mergeCell ref="A81:B81"/>
    <mergeCell ref="A79:B79"/>
    <mergeCell ref="A75:B76"/>
    <mergeCell ref="C88:D88"/>
    <mergeCell ref="C89:D89"/>
    <mergeCell ref="C90:D90"/>
    <mergeCell ref="C91:D91"/>
    <mergeCell ref="C92:D92"/>
    <mergeCell ref="C82:D82"/>
    <mergeCell ref="E91:F91"/>
    <mergeCell ref="G91:H91"/>
    <mergeCell ref="I91:J91"/>
    <mergeCell ref="K91:L91"/>
    <mergeCell ref="A92:B92"/>
    <mergeCell ref="E92:F92"/>
    <mergeCell ref="G92:H92"/>
    <mergeCell ref="I92:J92"/>
    <mergeCell ref="K92:L92"/>
    <mergeCell ref="E89:F89"/>
    <mergeCell ref="G89:H89"/>
    <mergeCell ref="I89:J89"/>
    <mergeCell ref="K89:L89"/>
    <mergeCell ref="A90:B90"/>
    <mergeCell ref="E90:F90"/>
    <mergeCell ref="G90:H90"/>
    <mergeCell ref="I90:J90"/>
    <mergeCell ref="K90:L90"/>
    <mergeCell ref="E87:F87"/>
    <mergeCell ref="G87:H87"/>
    <mergeCell ref="I87:J87"/>
    <mergeCell ref="K87:L87"/>
    <mergeCell ref="A88:B88"/>
    <mergeCell ref="E88:F88"/>
    <mergeCell ref="G88:H88"/>
    <mergeCell ref="I88:J88"/>
    <mergeCell ref="K88:L88"/>
    <mergeCell ref="C87:D87"/>
    <mergeCell ref="E85:F85"/>
    <mergeCell ref="G85:H85"/>
    <mergeCell ref="I85:J85"/>
    <mergeCell ref="K85:L85"/>
    <mergeCell ref="A86:B86"/>
    <mergeCell ref="E86:F86"/>
    <mergeCell ref="G86:H86"/>
    <mergeCell ref="I86:J86"/>
    <mergeCell ref="K86:L86"/>
    <mergeCell ref="C85:D85"/>
    <mergeCell ref="C86:D86"/>
    <mergeCell ref="E83:F83"/>
    <mergeCell ref="G83:H83"/>
    <mergeCell ref="I83:J83"/>
    <mergeCell ref="K83:L83"/>
    <mergeCell ref="A84:B84"/>
    <mergeCell ref="E84:F84"/>
    <mergeCell ref="G84:H84"/>
    <mergeCell ref="I84:J84"/>
    <mergeCell ref="K84:L84"/>
    <mergeCell ref="C83:D83"/>
    <mergeCell ref="C84:D84"/>
    <mergeCell ref="E81:F81"/>
    <mergeCell ref="G81:H81"/>
    <mergeCell ref="I81:J81"/>
    <mergeCell ref="K81:L81"/>
    <mergeCell ref="A82:B82"/>
    <mergeCell ref="E82:F82"/>
    <mergeCell ref="G82:H82"/>
    <mergeCell ref="I82:J82"/>
    <mergeCell ref="K82:L82"/>
    <mergeCell ref="C81:D81"/>
    <mergeCell ref="E79:F79"/>
    <mergeCell ref="G79:H79"/>
    <mergeCell ref="I79:J79"/>
    <mergeCell ref="K79:L79"/>
    <mergeCell ref="E80:F80"/>
    <mergeCell ref="G80:H80"/>
    <mergeCell ref="I80:J80"/>
    <mergeCell ref="K80:L80"/>
    <mergeCell ref="A77:B77"/>
    <mergeCell ref="E77:F77"/>
    <mergeCell ref="G77:H77"/>
    <mergeCell ref="I77:J77"/>
    <mergeCell ref="K77:L77"/>
    <mergeCell ref="A78:B78"/>
    <mergeCell ref="E78:F78"/>
    <mergeCell ref="G78:H78"/>
    <mergeCell ref="I78:J78"/>
    <mergeCell ref="K78:L78"/>
    <mergeCell ref="C77:D77"/>
    <mergeCell ref="C78:D78"/>
    <mergeCell ref="C79:D79"/>
    <mergeCell ref="A80:B80"/>
    <mergeCell ref="C80:D80"/>
    <mergeCell ref="E75:F76"/>
    <mergeCell ref="G75:H76"/>
    <mergeCell ref="I75:J76"/>
    <mergeCell ref="K75:L76"/>
    <mergeCell ref="M75:M76"/>
    <mergeCell ref="C75:D76"/>
    <mergeCell ref="A63:B63"/>
    <mergeCell ref="A67:L68"/>
    <mergeCell ref="A3:L4"/>
    <mergeCell ref="A12:A13"/>
    <mergeCell ref="B12:B13"/>
    <mergeCell ref="E12:F12"/>
    <mergeCell ref="G12:H12"/>
    <mergeCell ref="I12:J12"/>
    <mergeCell ref="K12:M12"/>
    <mergeCell ref="A109:C109"/>
    <mergeCell ref="A110:L110"/>
    <mergeCell ref="A111:C111"/>
    <mergeCell ref="D111:F111"/>
    <mergeCell ref="G111:I111"/>
    <mergeCell ref="J111:L111"/>
    <mergeCell ref="A112:C112"/>
    <mergeCell ref="D112:F112"/>
    <mergeCell ref="G112:I112"/>
    <mergeCell ref="J112:L112"/>
    <mergeCell ref="D109:F109"/>
    <mergeCell ref="G109:I109"/>
    <mergeCell ref="J109:L109"/>
  </mergeCells>
  <pageMargins left="0.31496062992125984" right="0.31496062992125984" top="0.78740157480314965" bottom="0.78740157480314965" header="0.31496062992125984" footer="0.31496062992125984"/>
  <pageSetup paperSize="9" scale="73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B39" sqref="B39"/>
    </sheetView>
  </sheetViews>
  <sheetFormatPr defaultRowHeight="15" x14ac:dyDescent="0.25"/>
  <cols>
    <col min="1" max="1" width="47.5703125" customWidth="1"/>
    <col min="2" max="2" width="10.7109375" customWidth="1"/>
    <col min="4" max="4" width="17.42578125" customWidth="1"/>
  </cols>
  <sheetData>
    <row r="1" spans="1:4" s="1" customFormat="1" x14ac:dyDescent="0.25"/>
    <row r="3" spans="1:4" x14ac:dyDescent="0.25">
      <c r="A3" s="243" t="s">
        <v>124</v>
      </c>
      <c r="B3" s="243"/>
      <c r="C3" s="243"/>
      <c r="D3" s="243"/>
    </row>
    <row r="4" spans="1:4" ht="18" customHeight="1" x14ac:dyDescent="0.25">
      <c r="A4" s="243"/>
      <c r="B4" s="243"/>
      <c r="C4" s="243"/>
      <c r="D4" s="243"/>
    </row>
    <row r="6" spans="1:4" x14ac:dyDescent="0.25">
      <c r="A6" t="s">
        <v>150</v>
      </c>
    </row>
    <row r="7" spans="1:4" x14ac:dyDescent="0.25">
      <c r="A7" t="s">
        <v>1</v>
      </c>
      <c r="B7" t="s">
        <v>145</v>
      </c>
    </row>
    <row r="9" spans="1:4" ht="18.75" x14ac:dyDescent="0.3">
      <c r="A9" s="244" t="s">
        <v>110</v>
      </c>
      <c r="B9" s="244"/>
      <c r="C9" s="244"/>
      <c r="D9" s="244"/>
    </row>
    <row r="11" spans="1:4" ht="15.75" thickBot="1" x14ac:dyDescent="0.3">
      <c r="A11" s="67"/>
      <c r="D11" s="65" t="s">
        <v>88</v>
      </c>
    </row>
    <row r="12" spans="1:4" ht="44.25" customHeight="1" thickTop="1" thickBot="1" x14ac:dyDescent="0.3">
      <c r="A12" s="73" t="s">
        <v>6</v>
      </c>
      <c r="B12" s="247" t="s">
        <v>112</v>
      </c>
      <c r="C12" s="248"/>
      <c r="D12" s="74" t="s">
        <v>115</v>
      </c>
    </row>
    <row r="13" spans="1:4" ht="15.75" thickTop="1" x14ac:dyDescent="0.25">
      <c r="A13" s="68" t="s">
        <v>57</v>
      </c>
      <c r="B13" s="249"/>
      <c r="C13" s="250"/>
      <c r="D13" s="60"/>
    </row>
    <row r="14" spans="1:4" x14ac:dyDescent="0.25">
      <c r="A14" s="69" t="s">
        <v>58</v>
      </c>
      <c r="B14" s="241"/>
      <c r="C14" s="242"/>
      <c r="D14" s="61"/>
    </row>
    <row r="15" spans="1:4" x14ac:dyDescent="0.25">
      <c r="A15" s="69" t="s">
        <v>58</v>
      </c>
      <c r="B15" s="241"/>
      <c r="C15" s="242"/>
      <c r="D15" s="61"/>
    </row>
    <row r="16" spans="1:4" x14ac:dyDescent="0.25">
      <c r="A16" s="69" t="s">
        <v>58</v>
      </c>
      <c r="B16" s="241"/>
      <c r="C16" s="242"/>
      <c r="D16" s="61"/>
    </row>
    <row r="17" spans="1:6" x14ac:dyDescent="0.25">
      <c r="A17" s="69" t="s">
        <v>111</v>
      </c>
      <c r="B17" s="241"/>
      <c r="C17" s="242"/>
      <c r="D17" s="61"/>
    </row>
    <row r="18" spans="1:6" x14ac:dyDescent="0.25">
      <c r="A18" s="69" t="s">
        <v>111</v>
      </c>
      <c r="B18" s="241"/>
      <c r="C18" s="242"/>
      <c r="D18" s="61"/>
    </row>
    <row r="19" spans="1:6" ht="44.25" customHeight="1" x14ac:dyDescent="0.25">
      <c r="A19" s="70" t="s">
        <v>89</v>
      </c>
      <c r="B19" s="241"/>
      <c r="C19" s="242"/>
      <c r="D19" s="61"/>
    </row>
    <row r="20" spans="1:6" ht="15" customHeight="1" x14ac:dyDescent="0.25">
      <c r="A20" s="70" t="s">
        <v>58</v>
      </c>
      <c r="B20" s="241"/>
      <c r="C20" s="242"/>
      <c r="D20" s="61"/>
    </row>
    <row r="21" spans="1:6" ht="15" customHeight="1" x14ac:dyDescent="0.25">
      <c r="A21" s="70" t="s">
        <v>111</v>
      </c>
      <c r="B21" s="241"/>
      <c r="C21" s="242"/>
      <c r="D21" s="61"/>
    </row>
    <row r="22" spans="1:6" ht="15" customHeight="1" x14ac:dyDescent="0.25">
      <c r="A22" s="70" t="s">
        <v>58</v>
      </c>
      <c r="B22" s="241"/>
      <c r="C22" s="242"/>
      <c r="D22" s="61"/>
    </row>
    <row r="23" spans="1:6" ht="15" customHeight="1" x14ac:dyDescent="0.25">
      <c r="A23" s="70" t="s">
        <v>58</v>
      </c>
      <c r="B23" s="241"/>
      <c r="C23" s="242"/>
      <c r="D23" s="61"/>
      <c r="F23" s="76"/>
    </row>
    <row r="24" spans="1:6" ht="15" customHeight="1" x14ac:dyDescent="0.25">
      <c r="A24" s="70" t="s">
        <v>58</v>
      </c>
      <c r="B24" s="241"/>
      <c r="C24" s="242"/>
      <c r="D24" s="61"/>
    </row>
    <row r="25" spans="1:6" ht="30" customHeight="1" x14ac:dyDescent="0.25">
      <c r="A25" s="70" t="s">
        <v>59</v>
      </c>
      <c r="B25" s="241"/>
      <c r="C25" s="242"/>
      <c r="D25" s="61"/>
    </row>
    <row r="26" spans="1:6" ht="15" customHeight="1" x14ac:dyDescent="0.25">
      <c r="A26" s="70" t="s">
        <v>58</v>
      </c>
      <c r="B26" s="241"/>
      <c r="C26" s="242"/>
      <c r="D26" s="61"/>
    </row>
    <row r="27" spans="1:6" ht="15" customHeight="1" x14ac:dyDescent="0.25">
      <c r="A27" s="70" t="s">
        <v>58</v>
      </c>
      <c r="B27" s="241"/>
      <c r="C27" s="242"/>
      <c r="D27" s="61"/>
    </row>
    <row r="28" spans="1:6" ht="15" customHeight="1" x14ac:dyDescent="0.25">
      <c r="A28" s="70" t="s">
        <v>58</v>
      </c>
      <c r="B28" s="241"/>
      <c r="C28" s="242"/>
      <c r="D28" s="61"/>
    </row>
    <row r="29" spans="1:6" x14ac:dyDescent="0.25">
      <c r="A29" s="69" t="s">
        <v>58</v>
      </c>
      <c r="B29" s="241"/>
      <c r="C29" s="242"/>
      <c r="D29" s="61"/>
    </row>
    <row r="30" spans="1:6" ht="15.75" thickBot="1" x14ac:dyDescent="0.3">
      <c r="A30" s="71" t="s">
        <v>58</v>
      </c>
      <c r="B30" s="251"/>
      <c r="C30" s="252"/>
      <c r="D30" s="62"/>
    </row>
    <row r="31" spans="1:6" ht="16.5" thickTop="1" thickBot="1" x14ac:dyDescent="0.3">
      <c r="A31" s="72" t="s">
        <v>45</v>
      </c>
      <c r="B31" s="245">
        <f>SUM(B13:B30)</f>
        <v>0</v>
      </c>
      <c r="C31" s="246"/>
      <c r="D31" s="63">
        <f>SUM(D13:D30)</f>
        <v>0</v>
      </c>
    </row>
    <row r="32" spans="1:6" ht="15.75" thickTop="1" x14ac:dyDescent="0.25">
      <c r="A32" s="66"/>
      <c r="B32" s="66"/>
      <c r="C32" s="66"/>
      <c r="D32" s="66"/>
    </row>
    <row r="33" spans="1:4" x14ac:dyDescent="0.25">
      <c r="A33" s="66"/>
      <c r="B33" s="66"/>
      <c r="C33" s="66"/>
      <c r="D33" s="66"/>
    </row>
    <row r="34" spans="1:4" ht="15" customHeight="1" x14ac:dyDescent="0.25">
      <c r="A34" s="64"/>
    </row>
    <row r="35" spans="1:4" x14ac:dyDescent="0.25">
      <c r="A35" t="s">
        <v>153</v>
      </c>
      <c r="B35" t="s">
        <v>155</v>
      </c>
      <c r="C35" t="s">
        <v>55</v>
      </c>
      <c r="D35" t="s">
        <v>56</v>
      </c>
    </row>
    <row r="37" spans="1:4" x14ac:dyDescent="0.25">
      <c r="A37" t="s">
        <v>154</v>
      </c>
      <c r="B37" t="s">
        <v>156</v>
      </c>
      <c r="D37" t="s">
        <v>56</v>
      </c>
    </row>
    <row r="39" spans="1:4" x14ac:dyDescent="0.25">
      <c r="A39" t="s">
        <v>157</v>
      </c>
    </row>
    <row r="47" spans="1:4" ht="21.75" customHeight="1" x14ac:dyDescent="0.25"/>
    <row r="48" spans="1:4" ht="28.5" customHeight="1" x14ac:dyDescent="0.25"/>
    <row r="50" ht="32.25" customHeight="1" x14ac:dyDescent="0.25"/>
    <row r="51" ht="35.25" customHeight="1" x14ac:dyDescent="0.25"/>
    <row r="55" ht="49.5" customHeight="1" x14ac:dyDescent="0.25"/>
    <row r="56" ht="33.75" customHeight="1" x14ac:dyDescent="0.25"/>
  </sheetData>
  <mergeCells count="22">
    <mergeCell ref="B31:C31"/>
    <mergeCell ref="B12:C12"/>
    <mergeCell ref="B13:C13"/>
    <mergeCell ref="B14:C14"/>
    <mergeCell ref="B15:C15"/>
    <mergeCell ref="B16:C16"/>
    <mergeCell ref="B27:C27"/>
    <mergeCell ref="B28:C28"/>
    <mergeCell ref="B29:C29"/>
    <mergeCell ref="B30:C30"/>
    <mergeCell ref="B23:C23"/>
    <mergeCell ref="B24:C24"/>
    <mergeCell ref="B25:C25"/>
    <mergeCell ref="B26:C26"/>
    <mergeCell ref="B20:C20"/>
    <mergeCell ref="B21:C21"/>
    <mergeCell ref="B22:C22"/>
    <mergeCell ref="B17:C17"/>
    <mergeCell ref="B18:C18"/>
    <mergeCell ref="B19:C19"/>
    <mergeCell ref="A3:D4"/>
    <mergeCell ref="A9:D9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Normal="100" workbookViewId="0">
      <selection activeCell="D29" sqref="D29:G29"/>
    </sheetView>
  </sheetViews>
  <sheetFormatPr defaultRowHeight="15" x14ac:dyDescent="0.25"/>
  <cols>
    <col min="1" max="1" width="8.7109375" customWidth="1"/>
    <col min="5" max="5" width="11.28515625" customWidth="1"/>
    <col min="6" max="6" width="10.7109375" customWidth="1"/>
    <col min="8" max="8" width="19.85546875" customWidth="1"/>
  </cols>
  <sheetData>
    <row r="1" spans="1:8" s="1" customFormat="1" x14ac:dyDescent="0.25">
      <c r="B1" s="2"/>
    </row>
    <row r="3" spans="1:8" x14ac:dyDescent="0.25">
      <c r="A3" s="243" t="s">
        <v>135</v>
      </c>
      <c r="B3" s="243"/>
      <c r="C3" s="243"/>
      <c r="D3" s="243"/>
      <c r="E3" s="243"/>
      <c r="F3" s="243"/>
      <c r="G3" s="243"/>
      <c r="H3" s="243"/>
    </row>
    <row r="4" spans="1:8" ht="18" customHeight="1" x14ac:dyDescent="0.25">
      <c r="A4" s="243"/>
      <c r="B4" s="243"/>
      <c r="C4" s="243"/>
      <c r="D4" s="243"/>
      <c r="E4" s="243"/>
      <c r="F4" s="243"/>
      <c r="G4" s="243"/>
      <c r="H4" s="243"/>
    </row>
    <row r="5" spans="1:8" s="1" customFormat="1" ht="18.75" x14ac:dyDescent="0.3">
      <c r="A5" s="12"/>
      <c r="B5" s="6"/>
      <c r="C5" s="6"/>
      <c r="D5" s="6"/>
      <c r="E5" s="6"/>
      <c r="F5" s="6"/>
      <c r="G5" s="6"/>
      <c r="H5" s="6"/>
    </row>
    <row r="7" spans="1:8" x14ac:dyDescent="0.25">
      <c r="A7" t="s">
        <v>0</v>
      </c>
      <c r="C7" t="s">
        <v>144</v>
      </c>
    </row>
    <row r="8" spans="1:8" x14ac:dyDescent="0.25">
      <c r="A8" t="s">
        <v>1</v>
      </c>
      <c r="C8" t="s">
        <v>145</v>
      </c>
    </row>
    <row r="11" spans="1:8" x14ac:dyDescent="0.25">
      <c r="A11" s="253" t="s">
        <v>148</v>
      </c>
      <c r="B11" s="253"/>
      <c r="C11" s="253"/>
      <c r="D11" s="253"/>
      <c r="E11" s="253"/>
      <c r="F11" s="253"/>
      <c r="G11" s="253"/>
      <c r="H11" s="253"/>
    </row>
    <row r="12" spans="1:8" x14ac:dyDescent="0.25">
      <c r="A12" s="253"/>
      <c r="B12" s="253"/>
      <c r="C12" s="253"/>
      <c r="D12" s="253"/>
      <c r="E12" s="253"/>
      <c r="F12" s="253"/>
      <c r="G12" s="253"/>
      <c r="H12" s="253"/>
    </row>
    <row r="14" spans="1:8" s="16" customFormat="1" x14ac:dyDescent="0.25">
      <c r="A14" s="15" t="s">
        <v>3</v>
      </c>
    </row>
    <row r="15" spans="1:8" s="16" customFormat="1" x14ac:dyDescent="0.25">
      <c r="A15" s="17" t="s">
        <v>60</v>
      </c>
    </row>
    <row r="16" spans="1:8" s="16" customFormat="1" x14ac:dyDescent="0.25">
      <c r="A16" s="17"/>
    </row>
    <row r="17" spans="1:8" ht="15.75" thickBot="1" x14ac:dyDescent="0.3"/>
    <row r="18" spans="1:8" ht="31.5" thickTop="1" thickBot="1" x14ac:dyDescent="0.3">
      <c r="A18" s="18" t="s">
        <v>5</v>
      </c>
      <c r="B18" s="254" t="s">
        <v>6</v>
      </c>
      <c r="C18" s="255"/>
      <c r="D18" s="256" t="s">
        <v>61</v>
      </c>
      <c r="E18" s="257"/>
      <c r="F18" s="257"/>
      <c r="G18" s="258"/>
      <c r="H18" s="19" t="s">
        <v>62</v>
      </c>
    </row>
    <row r="19" spans="1:8" ht="15.75" customHeight="1" thickTop="1" x14ac:dyDescent="0.25">
      <c r="A19" s="20" t="s">
        <v>63</v>
      </c>
      <c r="B19" s="259" t="s">
        <v>64</v>
      </c>
      <c r="C19" s="260"/>
      <c r="D19" s="261" t="s">
        <v>65</v>
      </c>
      <c r="E19" s="262"/>
      <c r="F19" s="262"/>
      <c r="G19" s="263"/>
      <c r="H19" s="21"/>
    </row>
    <row r="20" spans="1:8" ht="26.25" customHeight="1" x14ac:dyDescent="0.25">
      <c r="A20" s="22">
        <v>5136</v>
      </c>
      <c r="B20" s="264" t="s">
        <v>66</v>
      </c>
      <c r="C20" s="265"/>
      <c r="D20" s="266" t="s">
        <v>170</v>
      </c>
      <c r="E20" s="267"/>
      <c r="F20" s="267"/>
      <c r="G20" s="268"/>
      <c r="H20" s="23" t="s">
        <v>164</v>
      </c>
    </row>
    <row r="21" spans="1:8" ht="27" customHeight="1" x14ac:dyDescent="0.25">
      <c r="A21" s="22">
        <v>5137</v>
      </c>
      <c r="B21" s="264" t="s">
        <v>23</v>
      </c>
      <c r="C21" s="265"/>
      <c r="D21" s="266" t="s">
        <v>171</v>
      </c>
      <c r="E21" s="267"/>
      <c r="F21" s="267"/>
      <c r="G21" s="268"/>
      <c r="H21" s="23" t="s">
        <v>165</v>
      </c>
    </row>
    <row r="22" spans="1:8" ht="36" customHeight="1" x14ac:dyDescent="0.25">
      <c r="A22" s="22">
        <v>5139</v>
      </c>
      <c r="B22" s="269" t="s">
        <v>24</v>
      </c>
      <c r="C22" s="270"/>
      <c r="D22" s="266" t="s">
        <v>172</v>
      </c>
      <c r="E22" s="267"/>
      <c r="F22" s="267"/>
      <c r="G22" s="268"/>
      <c r="H22" s="23" t="s">
        <v>166</v>
      </c>
    </row>
    <row r="23" spans="1:8" ht="15" customHeight="1" x14ac:dyDescent="0.25">
      <c r="A23" s="22">
        <v>5162</v>
      </c>
      <c r="B23" s="264" t="s">
        <v>32</v>
      </c>
      <c r="C23" s="265"/>
      <c r="D23" s="266" t="s">
        <v>173</v>
      </c>
      <c r="E23" s="267"/>
      <c r="F23" s="267"/>
      <c r="G23" s="268"/>
      <c r="H23" s="23" t="s">
        <v>167</v>
      </c>
    </row>
    <row r="24" spans="1:8" ht="15" customHeight="1" x14ac:dyDescent="0.25">
      <c r="A24" s="24">
        <v>5163</v>
      </c>
      <c r="B24" s="269" t="s">
        <v>67</v>
      </c>
      <c r="C24" s="270"/>
      <c r="D24" s="271" t="s">
        <v>174</v>
      </c>
      <c r="E24" s="272"/>
      <c r="F24" s="272"/>
      <c r="G24" s="273"/>
      <c r="H24" s="23" t="s">
        <v>167</v>
      </c>
    </row>
    <row r="25" spans="1:8" ht="15" customHeight="1" x14ac:dyDescent="0.25">
      <c r="A25" s="24">
        <v>5164</v>
      </c>
      <c r="B25" s="269" t="s">
        <v>68</v>
      </c>
      <c r="C25" s="270"/>
      <c r="D25" s="271" t="s">
        <v>161</v>
      </c>
      <c r="E25" s="272"/>
      <c r="F25" s="272"/>
      <c r="G25" s="273"/>
      <c r="H25" s="23" t="s">
        <v>158</v>
      </c>
    </row>
    <row r="26" spans="1:8" ht="15" customHeight="1" x14ac:dyDescent="0.25">
      <c r="A26" s="24">
        <v>5168</v>
      </c>
      <c r="B26" s="269" t="s">
        <v>37</v>
      </c>
      <c r="C26" s="270"/>
      <c r="D26" s="271" t="s">
        <v>175</v>
      </c>
      <c r="E26" s="272"/>
      <c r="F26" s="272"/>
      <c r="G26" s="273"/>
      <c r="H26" s="23" t="s">
        <v>168</v>
      </c>
    </row>
    <row r="27" spans="1:8" ht="45.75" customHeight="1" x14ac:dyDescent="0.25">
      <c r="A27" s="24">
        <v>5169</v>
      </c>
      <c r="B27" s="269" t="s">
        <v>69</v>
      </c>
      <c r="C27" s="270"/>
      <c r="D27" s="266" t="s">
        <v>162</v>
      </c>
      <c r="E27" s="267"/>
      <c r="F27" s="267"/>
      <c r="G27" s="268"/>
      <c r="H27" s="23" t="s">
        <v>159</v>
      </c>
    </row>
    <row r="28" spans="1:8" ht="25.5" customHeight="1" x14ac:dyDescent="0.25">
      <c r="A28" s="22">
        <v>5171</v>
      </c>
      <c r="B28" s="269" t="s">
        <v>70</v>
      </c>
      <c r="C28" s="270"/>
      <c r="D28" s="266" t="s">
        <v>176</v>
      </c>
      <c r="E28" s="267"/>
      <c r="F28" s="267"/>
      <c r="G28" s="268"/>
      <c r="H28" s="23" t="s">
        <v>169</v>
      </c>
    </row>
    <row r="29" spans="1:8" ht="15" customHeight="1" x14ac:dyDescent="0.25">
      <c r="A29" s="22">
        <v>5909</v>
      </c>
      <c r="B29" s="264" t="s">
        <v>71</v>
      </c>
      <c r="C29" s="265"/>
      <c r="D29" s="271" t="s">
        <v>44</v>
      </c>
      <c r="E29" s="272"/>
      <c r="F29" s="272"/>
      <c r="G29" s="273"/>
      <c r="H29" s="23" t="s">
        <v>160</v>
      </c>
    </row>
    <row r="30" spans="1:8" ht="15" customHeight="1" x14ac:dyDescent="0.25">
      <c r="A30" s="22" t="s">
        <v>72</v>
      </c>
      <c r="B30" s="269"/>
      <c r="C30" s="270"/>
      <c r="D30" s="271"/>
      <c r="E30" s="272"/>
      <c r="F30" s="272"/>
      <c r="G30" s="273"/>
      <c r="H30" s="23"/>
    </row>
    <row r="31" spans="1:8" ht="15" customHeight="1" thickBot="1" x14ac:dyDescent="0.3">
      <c r="A31" s="25"/>
      <c r="B31" s="275"/>
      <c r="C31" s="276"/>
      <c r="D31" s="277"/>
      <c r="E31" s="278"/>
      <c r="F31" s="278"/>
      <c r="G31" s="279"/>
      <c r="H31" s="26"/>
    </row>
    <row r="32" spans="1:8" ht="15" customHeight="1" thickTop="1" x14ac:dyDescent="0.25">
      <c r="A32" s="27"/>
      <c r="B32" s="280"/>
      <c r="C32" s="280"/>
      <c r="D32" s="280"/>
      <c r="E32" s="280"/>
      <c r="F32" s="280"/>
      <c r="G32" s="280"/>
      <c r="H32" s="75"/>
    </row>
    <row r="33" spans="1:8" x14ac:dyDescent="0.25">
      <c r="B33" s="281"/>
      <c r="C33" s="281"/>
      <c r="D33" s="281"/>
      <c r="E33" s="281"/>
      <c r="F33" s="281"/>
      <c r="G33" s="281"/>
    </row>
    <row r="34" spans="1:8" x14ac:dyDescent="0.25">
      <c r="B34" s="28"/>
      <c r="C34" s="28"/>
      <c r="D34" s="28"/>
      <c r="E34" s="28"/>
      <c r="F34" s="28"/>
      <c r="G34" s="28"/>
    </row>
    <row r="35" spans="1:8" x14ac:dyDescent="0.25">
      <c r="B35" s="28"/>
      <c r="C35" s="28"/>
      <c r="D35" s="28"/>
      <c r="E35" s="28"/>
      <c r="F35" s="28"/>
      <c r="G35" s="28"/>
    </row>
    <row r="36" spans="1:8" x14ac:dyDescent="0.25">
      <c r="B36" s="28"/>
      <c r="C36" s="28"/>
      <c r="D36" s="28"/>
      <c r="E36" s="28"/>
      <c r="F36" s="28"/>
      <c r="G36" s="28"/>
    </row>
    <row r="37" spans="1:8" x14ac:dyDescent="0.25">
      <c r="B37" s="28"/>
      <c r="C37" s="28"/>
      <c r="D37" s="28"/>
      <c r="E37" s="28"/>
      <c r="F37" s="28"/>
      <c r="G37" s="28"/>
    </row>
    <row r="38" spans="1:8" x14ac:dyDescent="0.25">
      <c r="B38" s="28"/>
      <c r="C38" s="28"/>
      <c r="D38" s="28"/>
      <c r="E38" s="28"/>
      <c r="F38" s="28"/>
      <c r="G38" s="28"/>
    </row>
    <row r="39" spans="1:8" x14ac:dyDescent="0.25">
      <c r="B39" s="28"/>
      <c r="C39" s="28"/>
      <c r="D39" s="28"/>
      <c r="E39" s="28"/>
      <c r="F39" s="28"/>
      <c r="G39" s="28"/>
    </row>
    <row r="40" spans="1:8" x14ac:dyDescent="0.25">
      <c r="B40" s="28"/>
      <c r="C40" s="28"/>
      <c r="D40" s="28"/>
      <c r="E40" s="28"/>
      <c r="F40" s="28"/>
      <c r="G40" s="28"/>
    </row>
    <row r="41" spans="1:8" x14ac:dyDescent="0.25">
      <c r="B41" s="28"/>
      <c r="C41" s="28"/>
      <c r="D41" s="28"/>
      <c r="E41" s="28"/>
      <c r="F41" s="28"/>
      <c r="G41" s="28"/>
    </row>
    <row r="42" spans="1:8" x14ac:dyDescent="0.25">
      <c r="B42" s="28"/>
      <c r="C42" s="28"/>
      <c r="D42" s="28"/>
      <c r="E42" s="28"/>
      <c r="F42" s="28"/>
      <c r="G42" s="28"/>
    </row>
    <row r="43" spans="1:8" s="1" customFormat="1" x14ac:dyDescent="0.25">
      <c r="B43" s="2"/>
    </row>
    <row r="45" spans="1:8" ht="15" customHeight="1" x14ac:dyDescent="0.25">
      <c r="A45" s="243" t="s">
        <v>149</v>
      </c>
      <c r="B45" s="243"/>
      <c r="C45" s="243"/>
      <c r="D45" s="243"/>
      <c r="E45" s="243"/>
      <c r="F45" s="243"/>
      <c r="G45" s="243"/>
      <c r="H45" s="243"/>
    </row>
    <row r="46" spans="1:8" ht="15" customHeight="1" x14ac:dyDescent="0.25">
      <c r="A46" s="243"/>
      <c r="B46" s="243"/>
      <c r="C46" s="243"/>
      <c r="D46" s="243"/>
      <c r="E46" s="243"/>
      <c r="F46" s="243"/>
      <c r="G46" s="243"/>
      <c r="H46" s="243"/>
    </row>
    <row r="47" spans="1:8" s="1" customFormat="1" ht="18.75" x14ac:dyDescent="0.3">
      <c r="A47" s="12"/>
      <c r="B47" s="6"/>
      <c r="C47" s="6"/>
      <c r="D47" s="6"/>
      <c r="E47" s="6"/>
      <c r="F47" s="6"/>
      <c r="G47" s="6"/>
      <c r="H47" s="6"/>
    </row>
    <row r="49" spans="1:8" x14ac:dyDescent="0.25">
      <c r="A49" t="s">
        <v>0</v>
      </c>
      <c r="C49" t="s">
        <v>144</v>
      </c>
    </row>
    <row r="50" spans="1:8" x14ac:dyDescent="0.25">
      <c r="A50" t="s">
        <v>1</v>
      </c>
      <c r="C50" t="s">
        <v>145</v>
      </c>
    </row>
    <row r="53" spans="1:8" x14ac:dyDescent="0.25">
      <c r="A53" s="274" t="s">
        <v>134</v>
      </c>
      <c r="B53" s="274"/>
      <c r="C53" s="274"/>
      <c r="D53" s="274"/>
      <c r="E53" s="274"/>
      <c r="F53" s="274"/>
      <c r="G53" s="274"/>
      <c r="H53" s="274"/>
    </row>
    <row r="54" spans="1:8" x14ac:dyDescent="0.25">
      <c r="A54" s="274"/>
      <c r="B54" s="274"/>
      <c r="C54" s="274"/>
      <c r="D54" s="274"/>
      <c r="E54" s="274"/>
      <c r="F54" s="274"/>
      <c r="G54" s="274"/>
      <c r="H54" s="274"/>
    </row>
    <row r="55" spans="1:8" x14ac:dyDescent="0.25">
      <c r="B55" s="28"/>
      <c r="C55" s="28"/>
      <c r="D55" s="28"/>
      <c r="E55" s="28"/>
      <c r="F55" s="28"/>
      <c r="G55" s="28"/>
    </row>
    <row r="56" spans="1:8" s="16" customFormat="1" x14ac:dyDescent="0.25">
      <c r="A56" s="15" t="s">
        <v>46</v>
      </c>
    </row>
    <row r="57" spans="1:8" s="16" customFormat="1" x14ac:dyDescent="0.25">
      <c r="A57" s="17" t="s">
        <v>114</v>
      </c>
    </row>
    <row r="58" spans="1:8" s="16" customFormat="1" x14ac:dyDescent="0.25">
      <c r="A58" s="17"/>
    </row>
    <row r="59" spans="1:8" ht="15.75" thickBot="1" x14ac:dyDescent="0.3">
      <c r="A59" s="14"/>
    </row>
    <row r="60" spans="1:8" ht="16.5" thickTop="1" thickBot="1" x14ac:dyDescent="0.3">
      <c r="A60" s="289" t="s">
        <v>73</v>
      </c>
      <c r="B60" s="290"/>
      <c r="C60" s="290"/>
      <c r="D60" s="290"/>
      <c r="E60" s="291"/>
      <c r="F60" s="292" t="s">
        <v>74</v>
      </c>
      <c r="G60" s="293"/>
      <c r="H60" s="294"/>
    </row>
    <row r="61" spans="1:8" ht="15.75" thickTop="1" x14ac:dyDescent="0.25">
      <c r="A61" s="29" t="s">
        <v>75</v>
      </c>
      <c r="B61" s="30"/>
      <c r="C61" s="30"/>
      <c r="D61" s="30"/>
      <c r="E61" s="30"/>
      <c r="F61" s="295"/>
      <c r="G61" s="296"/>
      <c r="H61" s="297"/>
    </row>
    <row r="62" spans="1:8" ht="81.75" customHeight="1" x14ac:dyDescent="0.25">
      <c r="A62" s="298" t="s">
        <v>76</v>
      </c>
      <c r="B62" s="299"/>
      <c r="C62" s="299"/>
      <c r="D62" s="299"/>
      <c r="E62" s="300"/>
      <c r="F62" s="301" t="s">
        <v>163</v>
      </c>
      <c r="G62" s="301"/>
      <c r="H62" s="302"/>
    </row>
    <row r="63" spans="1:8" x14ac:dyDescent="0.25">
      <c r="A63" s="303" t="s">
        <v>53</v>
      </c>
      <c r="B63" s="304"/>
      <c r="C63" s="304"/>
      <c r="D63" s="304"/>
      <c r="E63" s="305"/>
      <c r="F63" s="306"/>
      <c r="G63" s="306"/>
      <c r="H63" s="307"/>
    </row>
    <row r="64" spans="1:8" ht="15" customHeight="1" x14ac:dyDescent="0.25">
      <c r="A64" s="31" t="s">
        <v>54</v>
      </c>
      <c r="B64" s="32"/>
      <c r="C64" s="32"/>
      <c r="D64" s="32"/>
      <c r="E64" s="32"/>
      <c r="F64" s="282"/>
      <c r="G64" s="282"/>
      <c r="H64" s="283"/>
    </row>
    <row r="65" spans="1:8" ht="15.75" customHeight="1" thickBot="1" x14ac:dyDescent="0.3">
      <c r="A65" s="284"/>
      <c r="B65" s="285"/>
      <c r="C65" s="285"/>
      <c r="D65" s="285"/>
      <c r="E65" s="286"/>
      <c r="F65" s="287"/>
      <c r="G65" s="285"/>
      <c r="H65" s="288"/>
    </row>
    <row r="66" spans="1:8" ht="15.75" thickTop="1" x14ac:dyDescent="0.25"/>
    <row r="90" ht="21.75" customHeight="1" x14ac:dyDescent="0.25"/>
    <row r="91" ht="28.5" customHeight="1" x14ac:dyDescent="0.25"/>
    <row r="93" ht="32.25" customHeight="1" x14ac:dyDescent="0.25"/>
    <row r="94" ht="35.25" customHeight="1" x14ac:dyDescent="0.25"/>
    <row r="98" ht="49.5" customHeight="1" x14ac:dyDescent="0.25"/>
    <row r="99" ht="33.75" customHeight="1" x14ac:dyDescent="0.25"/>
  </sheetData>
  <mergeCells count="46">
    <mergeCell ref="F64:H64"/>
    <mergeCell ref="A65:E65"/>
    <mergeCell ref="F65:H65"/>
    <mergeCell ref="A60:E60"/>
    <mergeCell ref="F60:H60"/>
    <mergeCell ref="F61:H61"/>
    <mergeCell ref="A62:E62"/>
    <mergeCell ref="F62:H62"/>
    <mergeCell ref="A63:E63"/>
    <mergeCell ref="F63:H63"/>
    <mergeCell ref="A53:H54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A45:H46"/>
    <mergeCell ref="B26:C26"/>
    <mergeCell ref="D26:G26"/>
    <mergeCell ref="B27:C27"/>
    <mergeCell ref="D27:G27"/>
    <mergeCell ref="B28:C28"/>
    <mergeCell ref="D28:G28"/>
    <mergeCell ref="B23:C23"/>
    <mergeCell ref="D23:G23"/>
    <mergeCell ref="B24:C24"/>
    <mergeCell ref="D24:G24"/>
    <mergeCell ref="B25:C25"/>
    <mergeCell ref="D25:G25"/>
    <mergeCell ref="B20:C20"/>
    <mergeCell ref="D20:G20"/>
    <mergeCell ref="B21:C21"/>
    <mergeCell ref="D21:G21"/>
    <mergeCell ref="B22:C22"/>
    <mergeCell ref="D22:G22"/>
    <mergeCell ref="A3:H4"/>
    <mergeCell ref="A11:H12"/>
    <mergeCell ref="B18:C18"/>
    <mergeCell ref="D18:G18"/>
    <mergeCell ref="B19:C19"/>
    <mergeCell ref="D19:G19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7"/>
  <sheetViews>
    <sheetView topLeftCell="A25" zoomScaleNormal="100" workbookViewId="0">
      <selection activeCell="J24" sqref="J24"/>
    </sheetView>
  </sheetViews>
  <sheetFormatPr defaultRowHeight="12.75" x14ac:dyDescent="0.25"/>
  <cols>
    <col min="1" max="1" width="62.5703125" style="48" customWidth="1"/>
    <col min="2" max="2" width="17.28515625" style="48" customWidth="1"/>
    <col min="3" max="9" width="17.28515625" style="50" customWidth="1"/>
    <col min="10" max="10" width="15.28515625" style="50" customWidth="1"/>
    <col min="11" max="255" width="8.85546875" style="50"/>
    <col min="256" max="256" width="62.5703125" style="50" customWidth="1"/>
    <col min="257" max="265" width="17.28515625" style="50" customWidth="1"/>
    <col min="266" max="511" width="8.85546875" style="50"/>
    <col min="512" max="512" width="62.5703125" style="50" customWidth="1"/>
    <col min="513" max="521" width="17.28515625" style="50" customWidth="1"/>
    <col min="522" max="767" width="8.85546875" style="50"/>
    <col min="768" max="768" width="62.5703125" style="50" customWidth="1"/>
    <col min="769" max="777" width="17.28515625" style="50" customWidth="1"/>
    <col min="778" max="1023" width="8.85546875" style="50"/>
    <col min="1024" max="1024" width="62.5703125" style="50" customWidth="1"/>
    <col min="1025" max="1033" width="17.28515625" style="50" customWidth="1"/>
    <col min="1034" max="1279" width="8.85546875" style="50"/>
    <col min="1280" max="1280" width="62.5703125" style="50" customWidth="1"/>
    <col min="1281" max="1289" width="17.28515625" style="50" customWidth="1"/>
    <col min="1290" max="1535" width="8.85546875" style="50"/>
    <col min="1536" max="1536" width="62.5703125" style="50" customWidth="1"/>
    <col min="1537" max="1545" width="17.28515625" style="50" customWidth="1"/>
    <col min="1546" max="1791" width="8.85546875" style="50"/>
    <col min="1792" max="1792" width="62.5703125" style="50" customWidth="1"/>
    <col min="1793" max="1801" width="17.28515625" style="50" customWidth="1"/>
    <col min="1802" max="2047" width="8.85546875" style="50"/>
    <col min="2048" max="2048" width="62.5703125" style="50" customWidth="1"/>
    <col min="2049" max="2057" width="17.28515625" style="50" customWidth="1"/>
    <col min="2058" max="2303" width="8.85546875" style="50"/>
    <col min="2304" max="2304" width="62.5703125" style="50" customWidth="1"/>
    <col min="2305" max="2313" width="17.28515625" style="50" customWidth="1"/>
    <col min="2314" max="2559" width="8.85546875" style="50"/>
    <col min="2560" max="2560" width="62.5703125" style="50" customWidth="1"/>
    <col min="2561" max="2569" width="17.28515625" style="50" customWidth="1"/>
    <col min="2570" max="2815" width="8.85546875" style="50"/>
    <col min="2816" max="2816" width="62.5703125" style="50" customWidth="1"/>
    <col min="2817" max="2825" width="17.28515625" style="50" customWidth="1"/>
    <col min="2826" max="3071" width="8.85546875" style="50"/>
    <col min="3072" max="3072" width="62.5703125" style="50" customWidth="1"/>
    <col min="3073" max="3081" width="17.28515625" style="50" customWidth="1"/>
    <col min="3082" max="3327" width="8.85546875" style="50"/>
    <col min="3328" max="3328" width="62.5703125" style="50" customWidth="1"/>
    <col min="3329" max="3337" width="17.28515625" style="50" customWidth="1"/>
    <col min="3338" max="3583" width="8.85546875" style="50"/>
    <col min="3584" max="3584" width="62.5703125" style="50" customWidth="1"/>
    <col min="3585" max="3593" width="17.28515625" style="50" customWidth="1"/>
    <col min="3594" max="3839" width="8.85546875" style="50"/>
    <col min="3840" max="3840" width="62.5703125" style="50" customWidth="1"/>
    <col min="3841" max="3849" width="17.28515625" style="50" customWidth="1"/>
    <col min="3850" max="4095" width="8.85546875" style="50"/>
    <col min="4096" max="4096" width="62.5703125" style="50" customWidth="1"/>
    <col min="4097" max="4105" width="17.28515625" style="50" customWidth="1"/>
    <col min="4106" max="4351" width="8.85546875" style="50"/>
    <col min="4352" max="4352" width="62.5703125" style="50" customWidth="1"/>
    <col min="4353" max="4361" width="17.28515625" style="50" customWidth="1"/>
    <col min="4362" max="4607" width="8.85546875" style="50"/>
    <col min="4608" max="4608" width="62.5703125" style="50" customWidth="1"/>
    <col min="4609" max="4617" width="17.28515625" style="50" customWidth="1"/>
    <col min="4618" max="4863" width="8.85546875" style="50"/>
    <col min="4864" max="4864" width="62.5703125" style="50" customWidth="1"/>
    <col min="4865" max="4873" width="17.28515625" style="50" customWidth="1"/>
    <col min="4874" max="5119" width="8.85546875" style="50"/>
    <col min="5120" max="5120" width="62.5703125" style="50" customWidth="1"/>
    <col min="5121" max="5129" width="17.28515625" style="50" customWidth="1"/>
    <col min="5130" max="5375" width="8.85546875" style="50"/>
    <col min="5376" max="5376" width="62.5703125" style="50" customWidth="1"/>
    <col min="5377" max="5385" width="17.28515625" style="50" customWidth="1"/>
    <col min="5386" max="5631" width="8.85546875" style="50"/>
    <col min="5632" max="5632" width="62.5703125" style="50" customWidth="1"/>
    <col min="5633" max="5641" width="17.28515625" style="50" customWidth="1"/>
    <col min="5642" max="5887" width="8.85546875" style="50"/>
    <col min="5888" max="5888" width="62.5703125" style="50" customWidth="1"/>
    <col min="5889" max="5897" width="17.28515625" style="50" customWidth="1"/>
    <col min="5898" max="6143" width="8.85546875" style="50"/>
    <col min="6144" max="6144" width="62.5703125" style="50" customWidth="1"/>
    <col min="6145" max="6153" width="17.28515625" style="50" customWidth="1"/>
    <col min="6154" max="6399" width="8.85546875" style="50"/>
    <col min="6400" max="6400" width="62.5703125" style="50" customWidth="1"/>
    <col min="6401" max="6409" width="17.28515625" style="50" customWidth="1"/>
    <col min="6410" max="6655" width="8.85546875" style="50"/>
    <col min="6656" max="6656" width="62.5703125" style="50" customWidth="1"/>
    <col min="6657" max="6665" width="17.28515625" style="50" customWidth="1"/>
    <col min="6666" max="6911" width="8.85546875" style="50"/>
    <col min="6912" max="6912" width="62.5703125" style="50" customWidth="1"/>
    <col min="6913" max="6921" width="17.28515625" style="50" customWidth="1"/>
    <col min="6922" max="7167" width="8.85546875" style="50"/>
    <col min="7168" max="7168" width="62.5703125" style="50" customWidth="1"/>
    <col min="7169" max="7177" width="17.28515625" style="50" customWidth="1"/>
    <col min="7178" max="7423" width="8.85546875" style="50"/>
    <col min="7424" max="7424" width="62.5703125" style="50" customWidth="1"/>
    <col min="7425" max="7433" width="17.28515625" style="50" customWidth="1"/>
    <col min="7434" max="7679" width="8.85546875" style="50"/>
    <col min="7680" max="7680" width="62.5703125" style="50" customWidth="1"/>
    <col min="7681" max="7689" width="17.28515625" style="50" customWidth="1"/>
    <col min="7690" max="7935" width="8.85546875" style="50"/>
    <col min="7936" max="7936" width="62.5703125" style="50" customWidth="1"/>
    <col min="7937" max="7945" width="17.28515625" style="50" customWidth="1"/>
    <col min="7946" max="8191" width="8.85546875" style="50"/>
    <col min="8192" max="8192" width="62.5703125" style="50" customWidth="1"/>
    <col min="8193" max="8201" width="17.28515625" style="50" customWidth="1"/>
    <col min="8202" max="8447" width="8.85546875" style="50"/>
    <col min="8448" max="8448" width="62.5703125" style="50" customWidth="1"/>
    <col min="8449" max="8457" width="17.28515625" style="50" customWidth="1"/>
    <col min="8458" max="8703" width="8.85546875" style="50"/>
    <col min="8704" max="8704" width="62.5703125" style="50" customWidth="1"/>
    <col min="8705" max="8713" width="17.28515625" style="50" customWidth="1"/>
    <col min="8714" max="8959" width="8.85546875" style="50"/>
    <col min="8960" max="8960" width="62.5703125" style="50" customWidth="1"/>
    <col min="8961" max="8969" width="17.28515625" style="50" customWidth="1"/>
    <col min="8970" max="9215" width="8.85546875" style="50"/>
    <col min="9216" max="9216" width="62.5703125" style="50" customWidth="1"/>
    <col min="9217" max="9225" width="17.28515625" style="50" customWidth="1"/>
    <col min="9226" max="9471" width="8.85546875" style="50"/>
    <col min="9472" max="9472" width="62.5703125" style="50" customWidth="1"/>
    <col min="9473" max="9481" width="17.28515625" style="50" customWidth="1"/>
    <col min="9482" max="9727" width="8.85546875" style="50"/>
    <col min="9728" max="9728" width="62.5703125" style="50" customWidth="1"/>
    <col min="9729" max="9737" width="17.28515625" style="50" customWidth="1"/>
    <col min="9738" max="9983" width="8.85546875" style="50"/>
    <col min="9984" max="9984" width="62.5703125" style="50" customWidth="1"/>
    <col min="9985" max="9993" width="17.28515625" style="50" customWidth="1"/>
    <col min="9994" max="10239" width="8.85546875" style="50"/>
    <col min="10240" max="10240" width="62.5703125" style="50" customWidth="1"/>
    <col min="10241" max="10249" width="17.28515625" style="50" customWidth="1"/>
    <col min="10250" max="10495" width="8.85546875" style="50"/>
    <col min="10496" max="10496" width="62.5703125" style="50" customWidth="1"/>
    <col min="10497" max="10505" width="17.28515625" style="50" customWidth="1"/>
    <col min="10506" max="10751" width="8.85546875" style="50"/>
    <col min="10752" max="10752" width="62.5703125" style="50" customWidth="1"/>
    <col min="10753" max="10761" width="17.28515625" style="50" customWidth="1"/>
    <col min="10762" max="11007" width="8.85546875" style="50"/>
    <col min="11008" max="11008" width="62.5703125" style="50" customWidth="1"/>
    <col min="11009" max="11017" width="17.28515625" style="50" customWidth="1"/>
    <col min="11018" max="11263" width="8.85546875" style="50"/>
    <col min="11264" max="11264" width="62.5703125" style="50" customWidth="1"/>
    <col min="11265" max="11273" width="17.28515625" style="50" customWidth="1"/>
    <col min="11274" max="11519" width="8.85546875" style="50"/>
    <col min="11520" max="11520" width="62.5703125" style="50" customWidth="1"/>
    <col min="11521" max="11529" width="17.28515625" style="50" customWidth="1"/>
    <col min="11530" max="11775" width="8.85546875" style="50"/>
    <col min="11776" max="11776" width="62.5703125" style="50" customWidth="1"/>
    <col min="11777" max="11785" width="17.28515625" style="50" customWidth="1"/>
    <col min="11786" max="12031" width="8.85546875" style="50"/>
    <col min="12032" max="12032" width="62.5703125" style="50" customWidth="1"/>
    <col min="12033" max="12041" width="17.28515625" style="50" customWidth="1"/>
    <col min="12042" max="12287" width="8.85546875" style="50"/>
    <col min="12288" max="12288" width="62.5703125" style="50" customWidth="1"/>
    <col min="12289" max="12297" width="17.28515625" style="50" customWidth="1"/>
    <col min="12298" max="12543" width="8.85546875" style="50"/>
    <col min="12544" max="12544" width="62.5703125" style="50" customWidth="1"/>
    <col min="12545" max="12553" width="17.28515625" style="50" customWidth="1"/>
    <col min="12554" max="12799" width="8.85546875" style="50"/>
    <col min="12800" max="12800" width="62.5703125" style="50" customWidth="1"/>
    <col min="12801" max="12809" width="17.28515625" style="50" customWidth="1"/>
    <col min="12810" max="13055" width="8.85546875" style="50"/>
    <col min="13056" max="13056" width="62.5703125" style="50" customWidth="1"/>
    <col min="13057" max="13065" width="17.28515625" style="50" customWidth="1"/>
    <col min="13066" max="13311" width="8.85546875" style="50"/>
    <col min="13312" max="13312" width="62.5703125" style="50" customWidth="1"/>
    <col min="13313" max="13321" width="17.28515625" style="50" customWidth="1"/>
    <col min="13322" max="13567" width="8.85546875" style="50"/>
    <col min="13568" max="13568" width="62.5703125" style="50" customWidth="1"/>
    <col min="13569" max="13577" width="17.28515625" style="50" customWidth="1"/>
    <col min="13578" max="13823" width="8.85546875" style="50"/>
    <col min="13824" max="13824" width="62.5703125" style="50" customWidth="1"/>
    <col min="13825" max="13833" width="17.28515625" style="50" customWidth="1"/>
    <col min="13834" max="14079" width="8.85546875" style="50"/>
    <col min="14080" max="14080" width="62.5703125" style="50" customWidth="1"/>
    <col min="14081" max="14089" width="17.28515625" style="50" customWidth="1"/>
    <col min="14090" max="14335" width="8.85546875" style="50"/>
    <col min="14336" max="14336" width="62.5703125" style="50" customWidth="1"/>
    <col min="14337" max="14345" width="17.28515625" style="50" customWidth="1"/>
    <col min="14346" max="14591" width="8.85546875" style="50"/>
    <col min="14592" max="14592" width="62.5703125" style="50" customWidth="1"/>
    <col min="14593" max="14601" width="17.28515625" style="50" customWidth="1"/>
    <col min="14602" max="14847" width="8.85546875" style="50"/>
    <col min="14848" max="14848" width="62.5703125" style="50" customWidth="1"/>
    <col min="14849" max="14857" width="17.28515625" style="50" customWidth="1"/>
    <col min="14858" max="15103" width="8.85546875" style="50"/>
    <col min="15104" max="15104" width="62.5703125" style="50" customWidth="1"/>
    <col min="15105" max="15113" width="17.28515625" style="50" customWidth="1"/>
    <col min="15114" max="15359" width="8.85546875" style="50"/>
    <col min="15360" max="15360" width="62.5703125" style="50" customWidth="1"/>
    <col min="15361" max="15369" width="17.28515625" style="50" customWidth="1"/>
    <col min="15370" max="15615" width="8.85546875" style="50"/>
    <col min="15616" max="15616" width="62.5703125" style="50" customWidth="1"/>
    <col min="15617" max="15625" width="17.28515625" style="50" customWidth="1"/>
    <col min="15626" max="15871" width="8.85546875" style="50"/>
    <col min="15872" max="15872" width="62.5703125" style="50" customWidth="1"/>
    <col min="15873" max="15881" width="17.28515625" style="50" customWidth="1"/>
    <col min="15882" max="16127" width="8.85546875" style="50"/>
    <col min="16128" max="16128" width="62.5703125" style="50" customWidth="1"/>
    <col min="16129" max="16137" width="17.28515625" style="50" customWidth="1"/>
    <col min="16138" max="16384" width="8.85546875" style="50"/>
  </cols>
  <sheetData>
    <row r="3" spans="1:10" ht="13.5" thickBot="1" x14ac:dyDescent="0.3">
      <c r="A3" s="50"/>
      <c r="I3" s="50" t="s">
        <v>88</v>
      </c>
    </row>
    <row r="4" spans="1:10" s="42" customFormat="1" ht="63.75" thickBot="1" x14ac:dyDescent="0.3">
      <c r="A4" s="95" t="s">
        <v>144</v>
      </c>
      <c r="B4" s="96" t="s">
        <v>119</v>
      </c>
      <c r="C4" s="96" t="s">
        <v>125</v>
      </c>
      <c r="D4" s="96" t="s">
        <v>136</v>
      </c>
      <c r="E4" s="96" t="s">
        <v>137</v>
      </c>
      <c r="F4" s="96" t="s">
        <v>138</v>
      </c>
      <c r="G4" s="96" t="s">
        <v>113</v>
      </c>
      <c r="H4" s="96" t="s">
        <v>118</v>
      </c>
      <c r="I4" s="96" t="s">
        <v>120</v>
      </c>
      <c r="J4" s="96" t="s">
        <v>139</v>
      </c>
    </row>
    <row r="5" spans="1:10" s="45" customFormat="1" x14ac:dyDescent="0.25">
      <c r="A5" s="43"/>
      <c r="B5" s="43"/>
      <c r="C5" s="44"/>
      <c r="D5" s="44"/>
      <c r="E5" s="44"/>
      <c r="F5" s="44"/>
      <c r="G5" s="44"/>
      <c r="H5" s="44"/>
      <c r="I5" s="44"/>
    </row>
    <row r="6" spans="1:10" s="42" customFormat="1" ht="15.75" x14ac:dyDescent="0.25">
      <c r="A6" s="97" t="s">
        <v>77</v>
      </c>
      <c r="B6" s="97"/>
      <c r="C6" s="46"/>
      <c r="D6" s="46"/>
      <c r="E6" s="46"/>
      <c r="F6" s="46"/>
      <c r="G6" s="46"/>
      <c r="H6" s="46"/>
      <c r="I6" s="46"/>
    </row>
    <row r="7" spans="1:10" s="42" customFormat="1" ht="15" x14ac:dyDescent="0.25">
      <c r="A7" s="47" t="s">
        <v>78</v>
      </c>
      <c r="B7" s="47"/>
      <c r="C7" s="46"/>
      <c r="D7" s="46"/>
      <c r="E7" s="46"/>
      <c r="F7" s="46"/>
      <c r="G7" s="46"/>
      <c r="H7" s="46"/>
      <c r="I7" s="46"/>
    </row>
    <row r="8" spans="1:10" s="45" customFormat="1" x14ac:dyDescent="0.25">
      <c r="A8" s="43" t="s">
        <v>44</v>
      </c>
      <c r="B8" s="43">
        <f t="shared" ref="B8:G8" si="0">SUM(B18)</f>
        <v>34</v>
      </c>
      <c r="C8" s="44">
        <f t="shared" si="0"/>
        <v>34</v>
      </c>
      <c r="D8" s="44">
        <f t="shared" si="0"/>
        <v>34</v>
      </c>
      <c r="E8" s="44">
        <f t="shared" si="0"/>
        <v>65</v>
      </c>
      <c r="F8" s="44">
        <f t="shared" si="0"/>
        <v>65</v>
      </c>
      <c r="G8" s="44">
        <f t="shared" si="0"/>
        <v>65</v>
      </c>
      <c r="H8" s="44">
        <v>65</v>
      </c>
      <c r="I8" s="44">
        <v>65</v>
      </c>
      <c r="J8" s="45">
        <v>65</v>
      </c>
    </row>
    <row r="9" spans="1:10" s="45" customFormat="1" x14ac:dyDescent="0.25">
      <c r="A9" s="43"/>
      <c r="B9" s="43"/>
      <c r="C9" s="44"/>
      <c r="D9" s="44"/>
      <c r="E9" s="44"/>
      <c r="F9" s="44"/>
      <c r="G9" s="44"/>
      <c r="H9" s="44"/>
      <c r="I9" s="44"/>
    </row>
    <row r="10" spans="1:10" s="45" customFormat="1" x14ac:dyDescent="0.25">
      <c r="A10" s="43"/>
      <c r="B10" s="43"/>
      <c r="C10" s="44"/>
      <c r="D10" s="44"/>
      <c r="E10" s="44"/>
      <c r="F10" s="44"/>
      <c r="G10" s="44"/>
      <c r="H10" s="44"/>
      <c r="I10" s="44"/>
    </row>
    <row r="11" spans="1:10" s="45" customFormat="1" ht="13.5" thickBot="1" x14ac:dyDescent="0.3">
      <c r="A11" s="43"/>
      <c r="B11" s="43"/>
      <c r="C11" s="44"/>
      <c r="D11" s="44"/>
      <c r="E11" s="44"/>
      <c r="F11" s="44"/>
      <c r="G11" s="44"/>
      <c r="H11" s="44"/>
      <c r="I11" s="44"/>
    </row>
    <row r="12" spans="1:10" s="42" customFormat="1" ht="16.5" thickBot="1" x14ac:dyDescent="0.3">
      <c r="A12" s="98" t="s">
        <v>79</v>
      </c>
      <c r="B12" s="99">
        <f t="shared" ref="B12:J12" si="1">SUM(B6:B11)</f>
        <v>34</v>
      </c>
      <c r="C12" s="99">
        <f t="shared" si="1"/>
        <v>34</v>
      </c>
      <c r="D12" s="99">
        <f t="shared" si="1"/>
        <v>34</v>
      </c>
      <c r="E12" s="99">
        <f t="shared" si="1"/>
        <v>65</v>
      </c>
      <c r="F12" s="99">
        <f t="shared" si="1"/>
        <v>65</v>
      </c>
      <c r="G12" s="99">
        <f t="shared" si="1"/>
        <v>65</v>
      </c>
      <c r="H12" s="99">
        <f t="shared" si="1"/>
        <v>65</v>
      </c>
      <c r="I12" s="99">
        <f t="shared" si="1"/>
        <v>65</v>
      </c>
      <c r="J12" s="99">
        <f t="shared" si="1"/>
        <v>65</v>
      </c>
    </row>
    <row r="13" spans="1:10" s="45" customFormat="1" x14ac:dyDescent="0.25">
      <c r="A13" s="43"/>
      <c r="B13" s="43"/>
      <c r="C13" s="44"/>
      <c r="D13" s="44"/>
      <c r="E13" s="44"/>
      <c r="F13" s="44"/>
      <c r="G13" s="44"/>
      <c r="H13" s="44"/>
      <c r="I13" s="44"/>
    </row>
    <row r="14" spans="1:10" s="42" customFormat="1" ht="15.75" x14ac:dyDescent="0.25">
      <c r="A14" s="97" t="s">
        <v>80</v>
      </c>
      <c r="B14" s="97"/>
      <c r="C14" s="46"/>
      <c r="D14" s="46"/>
      <c r="E14" s="46"/>
      <c r="F14" s="46"/>
      <c r="G14" s="46"/>
      <c r="H14" s="46"/>
      <c r="I14" s="46"/>
    </row>
    <row r="15" spans="1:10" s="42" customFormat="1" ht="15" x14ac:dyDescent="0.25">
      <c r="A15" s="47" t="s">
        <v>81</v>
      </c>
      <c r="B15" s="47"/>
      <c r="C15" s="46"/>
      <c r="D15" s="46"/>
      <c r="E15" s="46"/>
      <c r="F15" s="46"/>
      <c r="G15" s="46"/>
      <c r="H15" s="46"/>
      <c r="I15" s="46"/>
    </row>
    <row r="16" spans="1:10" s="45" customFormat="1" x14ac:dyDescent="0.25">
      <c r="A16" s="43"/>
      <c r="B16" s="43"/>
      <c r="C16" s="44"/>
      <c r="D16" s="44"/>
      <c r="E16" s="44"/>
      <c r="F16" s="44"/>
      <c r="G16" s="44"/>
      <c r="H16" s="44"/>
      <c r="I16" s="44"/>
    </row>
    <row r="17" spans="1:10" s="45" customFormat="1" x14ac:dyDescent="0.25">
      <c r="A17" s="43" t="s">
        <v>90</v>
      </c>
      <c r="B17" s="43">
        <f>SUM('návrh rozpočtu-provoz a mzdy'!C80:D80)</f>
        <v>1095</v>
      </c>
      <c r="C17" s="44">
        <f>SUM('návrh rozpočtu-provoz a mzdy'!E80:F80)</f>
        <v>1095</v>
      </c>
      <c r="D17" s="44">
        <f>SUM('návrh rozpočtu-provoz a mzdy'!G80:H80)</f>
        <v>1110</v>
      </c>
      <c r="E17" s="44">
        <v>1110</v>
      </c>
      <c r="F17" s="44">
        <f>SUM('návrh rozpočtu-provoz a mzdy'!I80:J80)</f>
        <v>1220</v>
      </c>
      <c r="G17" s="44">
        <f>SUM('návrh rozpočtu-provoz a mzdy'!K80:L80)</f>
        <v>1515</v>
      </c>
      <c r="H17" s="44">
        <v>1666</v>
      </c>
      <c r="I17" s="44">
        <v>1833</v>
      </c>
      <c r="J17" s="45">
        <v>2016</v>
      </c>
    </row>
    <row r="18" spans="1:10" s="45" customFormat="1" x14ac:dyDescent="0.25">
      <c r="A18" s="43" t="s">
        <v>49</v>
      </c>
      <c r="B18" s="43">
        <f>SUM('návrh rozpočtu-provoz a mzdy'!C79:D79)</f>
        <v>34</v>
      </c>
      <c r="C18" s="44">
        <f>SUM('návrh rozpočtu-provoz a mzdy'!E79:F79)</f>
        <v>34</v>
      </c>
      <c r="D18" s="44">
        <f>SUM('návrh rozpočtu-provoz a mzdy'!G79:H79)</f>
        <v>34</v>
      </c>
      <c r="E18" s="44">
        <v>65</v>
      </c>
      <c r="F18" s="44">
        <f>SUM('návrh rozpočtu-provoz a mzdy'!I79:J79)</f>
        <v>65</v>
      </c>
      <c r="G18" s="44">
        <f>SUM('návrh rozpočtu-provoz a mzdy'!K79:L79)</f>
        <v>65</v>
      </c>
      <c r="H18" s="44">
        <v>65</v>
      </c>
      <c r="I18" s="44">
        <v>65</v>
      </c>
      <c r="J18" s="45">
        <v>65</v>
      </c>
    </row>
    <row r="19" spans="1:10" s="45" customFormat="1" x14ac:dyDescent="0.25">
      <c r="A19" s="43" t="s">
        <v>121</v>
      </c>
      <c r="B19" s="43">
        <f>SUM('návrh rozpočtu-provoz a mzdy'!C86:D86)</f>
        <v>12</v>
      </c>
      <c r="C19" s="44">
        <f>SUM('návrh rozpočtu-provoz a mzdy'!E86:F86)</f>
        <v>12</v>
      </c>
      <c r="D19" s="44">
        <f>SUM('návrh rozpočtu-provoz a mzdy'!G86:H86)</f>
        <v>12</v>
      </c>
      <c r="E19" s="44">
        <v>12</v>
      </c>
      <c r="F19" s="44">
        <f>SUM('návrh rozpočtu-provoz a mzdy'!I86:J86)</f>
        <v>12</v>
      </c>
      <c r="G19" s="44">
        <f>SUM('návrh rozpočtu-provoz a mzdy'!K86:L86)</f>
        <v>12</v>
      </c>
      <c r="H19" s="44">
        <v>12</v>
      </c>
      <c r="I19" s="44">
        <v>12</v>
      </c>
      <c r="J19" s="45">
        <v>12</v>
      </c>
    </row>
    <row r="20" spans="1:10" s="45" customFormat="1" x14ac:dyDescent="0.25">
      <c r="A20" s="43"/>
      <c r="B20" s="43"/>
      <c r="C20" s="44"/>
      <c r="D20" s="44"/>
      <c r="E20" s="44"/>
      <c r="F20" s="44"/>
      <c r="G20" s="44"/>
      <c r="H20" s="44"/>
      <c r="I20" s="44"/>
    </row>
    <row r="21" spans="1:10" s="45" customFormat="1" x14ac:dyDescent="0.25">
      <c r="A21" s="43"/>
      <c r="B21" s="43"/>
      <c r="C21" s="44"/>
      <c r="D21" s="44"/>
      <c r="E21" s="44"/>
      <c r="F21" s="44"/>
      <c r="G21" s="44"/>
      <c r="H21" s="44"/>
      <c r="I21" s="44"/>
    </row>
    <row r="22" spans="1:10" s="45" customFormat="1" x14ac:dyDescent="0.25">
      <c r="A22" s="43"/>
      <c r="B22" s="43"/>
      <c r="C22" s="44"/>
      <c r="D22" s="44"/>
      <c r="E22" s="44"/>
      <c r="F22" s="44"/>
      <c r="G22" s="44"/>
      <c r="H22" s="44"/>
      <c r="I22" s="44"/>
    </row>
    <row r="23" spans="1:10" s="45" customFormat="1" x14ac:dyDescent="0.25">
      <c r="A23" s="43"/>
      <c r="B23" s="43"/>
      <c r="C23" s="44"/>
      <c r="D23" s="44"/>
      <c r="E23" s="44"/>
      <c r="F23" s="44"/>
      <c r="G23" s="44"/>
      <c r="H23" s="44"/>
      <c r="I23" s="44"/>
    </row>
    <row r="24" spans="1:10" s="42" customFormat="1" ht="15" x14ac:dyDescent="0.25">
      <c r="A24" s="100" t="s">
        <v>82</v>
      </c>
      <c r="B24" s="101">
        <f>SUM(B14:B23)</f>
        <v>1141</v>
      </c>
      <c r="C24" s="101">
        <f t="shared" ref="C24:J24" si="2">SUM(C14:C23)</f>
        <v>1141</v>
      </c>
      <c r="D24" s="101">
        <f t="shared" si="2"/>
        <v>1156</v>
      </c>
      <c r="E24" s="101">
        <f t="shared" si="2"/>
        <v>1187</v>
      </c>
      <c r="F24" s="101">
        <f t="shared" si="2"/>
        <v>1297</v>
      </c>
      <c r="G24" s="101">
        <f t="shared" si="2"/>
        <v>1592</v>
      </c>
      <c r="H24" s="101">
        <f t="shared" si="2"/>
        <v>1743</v>
      </c>
      <c r="I24" s="101">
        <f t="shared" si="2"/>
        <v>1910</v>
      </c>
      <c r="J24" s="101">
        <f t="shared" si="2"/>
        <v>2093</v>
      </c>
    </row>
    <row r="25" spans="1:10" s="45" customFormat="1" x14ac:dyDescent="0.25">
      <c r="A25" s="43"/>
      <c r="B25" s="43"/>
      <c r="C25" s="44"/>
      <c r="D25" s="44"/>
      <c r="E25" s="44"/>
      <c r="F25" s="44"/>
      <c r="G25" s="44"/>
      <c r="H25" s="44"/>
      <c r="I25" s="44"/>
    </row>
    <row r="26" spans="1:10" s="42" customFormat="1" ht="15" x14ac:dyDescent="0.25">
      <c r="A26" s="47" t="s">
        <v>83</v>
      </c>
      <c r="B26" s="47"/>
      <c r="C26" s="46"/>
      <c r="D26" s="46"/>
      <c r="E26" s="46"/>
      <c r="F26" s="46"/>
      <c r="G26" s="46"/>
      <c r="H26" s="46"/>
      <c r="I26" s="46"/>
    </row>
    <row r="27" spans="1:10" s="45" customFormat="1" x14ac:dyDescent="0.25">
      <c r="A27" s="43" t="s">
        <v>84</v>
      </c>
      <c r="B27" s="43"/>
      <c r="C27" s="44"/>
      <c r="D27" s="44"/>
      <c r="E27" s="44"/>
      <c r="F27" s="44"/>
      <c r="G27" s="44"/>
      <c r="H27" s="44"/>
      <c r="I27" s="44"/>
    </row>
    <row r="28" spans="1:10" s="45" customFormat="1" x14ac:dyDescent="0.25">
      <c r="A28" s="43" t="s">
        <v>147</v>
      </c>
      <c r="B28" s="43"/>
      <c r="C28" s="44"/>
      <c r="D28" s="44">
        <v>251</v>
      </c>
      <c r="E28" s="44">
        <v>251</v>
      </c>
      <c r="F28" s="44">
        <v>251</v>
      </c>
      <c r="G28" s="44"/>
      <c r="H28" s="44"/>
      <c r="I28" s="44"/>
    </row>
    <row r="29" spans="1:10" s="45" customFormat="1" x14ac:dyDescent="0.25">
      <c r="A29" s="43"/>
      <c r="B29" s="43"/>
      <c r="C29" s="44"/>
      <c r="D29" s="44"/>
      <c r="E29" s="44"/>
      <c r="F29" s="44"/>
      <c r="G29" s="44"/>
      <c r="H29" s="44"/>
      <c r="I29" s="44"/>
    </row>
    <row r="30" spans="1:10" s="45" customFormat="1" x14ac:dyDescent="0.25">
      <c r="A30" s="43"/>
      <c r="B30" s="43"/>
      <c r="C30" s="44"/>
      <c r="D30" s="44"/>
      <c r="E30" s="44"/>
      <c r="F30" s="44"/>
      <c r="G30" s="44"/>
      <c r="H30" s="44"/>
      <c r="I30" s="44"/>
    </row>
    <row r="31" spans="1:10" s="45" customFormat="1" ht="25.5" x14ac:dyDescent="0.25">
      <c r="A31" s="43" t="s">
        <v>59</v>
      </c>
      <c r="B31" s="43"/>
      <c r="C31" s="44"/>
      <c r="D31" s="44"/>
      <c r="E31" s="44"/>
      <c r="F31" s="44"/>
      <c r="G31" s="44"/>
      <c r="H31" s="44"/>
      <c r="I31" s="44"/>
    </row>
    <row r="32" spans="1:10" s="45" customFormat="1" x14ac:dyDescent="0.25">
      <c r="A32" s="43"/>
      <c r="B32" s="43"/>
      <c r="C32" s="44"/>
      <c r="D32" s="44"/>
      <c r="E32" s="44"/>
      <c r="F32" s="44"/>
      <c r="G32" s="44"/>
      <c r="H32" s="44"/>
      <c r="I32" s="44"/>
    </row>
    <row r="33" spans="1:10" s="45" customFormat="1" x14ac:dyDescent="0.25">
      <c r="A33" s="43"/>
      <c r="B33" s="43"/>
      <c r="C33" s="44"/>
      <c r="D33" s="44"/>
      <c r="E33" s="44"/>
      <c r="F33" s="44"/>
      <c r="G33" s="44"/>
      <c r="H33" s="44"/>
      <c r="I33" s="44"/>
    </row>
    <row r="34" spans="1:10" s="45" customFormat="1" x14ac:dyDescent="0.25">
      <c r="A34" s="43" t="s">
        <v>85</v>
      </c>
      <c r="B34" s="43"/>
      <c r="C34" s="44"/>
      <c r="D34" s="44"/>
      <c r="E34" s="44"/>
      <c r="F34" s="44"/>
      <c r="G34" s="44"/>
      <c r="H34" s="44"/>
      <c r="I34" s="44"/>
    </row>
    <row r="35" spans="1:10" s="45" customFormat="1" x14ac:dyDescent="0.25">
      <c r="A35" s="43"/>
      <c r="B35" s="43"/>
      <c r="C35" s="44"/>
      <c r="D35" s="44"/>
      <c r="E35" s="44"/>
      <c r="F35" s="44"/>
      <c r="G35" s="44"/>
      <c r="H35" s="44"/>
      <c r="I35" s="44"/>
    </row>
    <row r="36" spans="1:10" s="45" customFormat="1" x14ac:dyDescent="0.25">
      <c r="A36" s="43"/>
      <c r="B36" s="43"/>
      <c r="C36" s="44"/>
      <c r="D36" s="44"/>
      <c r="E36" s="44"/>
      <c r="F36" s="44"/>
      <c r="G36" s="44"/>
      <c r="H36" s="44"/>
      <c r="I36" s="44"/>
    </row>
    <row r="37" spans="1:10" s="45" customFormat="1" x14ac:dyDescent="0.25">
      <c r="A37" s="43"/>
      <c r="B37" s="43"/>
      <c r="C37" s="44"/>
      <c r="D37" s="44"/>
      <c r="E37" s="44"/>
      <c r="F37" s="44"/>
      <c r="G37" s="44"/>
      <c r="H37" s="44"/>
      <c r="I37" s="44"/>
    </row>
    <row r="38" spans="1:10" s="45" customFormat="1" x14ac:dyDescent="0.25">
      <c r="A38" s="43"/>
      <c r="B38" s="43"/>
      <c r="C38" s="44"/>
      <c r="D38" s="44"/>
      <c r="E38" s="44"/>
      <c r="F38" s="44"/>
      <c r="G38" s="44"/>
      <c r="H38" s="44"/>
      <c r="I38" s="44"/>
    </row>
    <row r="39" spans="1:10" s="45" customFormat="1" x14ac:dyDescent="0.25">
      <c r="A39" s="43"/>
      <c r="B39" s="43"/>
      <c r="C39" s="44"/>
      <c r="D39" s="44"/>
      <c r="E39" s="44"/>
      <c r="F39" s="44"/>
      <c r="G39" s="44"/>
      <c r="H39" s="44"/>
      <c r="I39" s="44"/>
    </row>
    <row r="40" spans="1:10" s="45" customFormat="1" x14ac:dyDescent="0.25">
      <c r="A40" s="43"/>
      <c r="B40" s="43"/>
      <c r="C40" s="44"/>
      <c r="D40" s="44"/>
      <c r="E40" s="44"/>
      <c r="F40" s="44"/>
      <c r="G40" s="44"/>
      <c r="H40" s="44"/>
      <c r="I40" s="44"/>
    </row>
    <row r="41" spans="1:10" s="42" customFormat="1" ht="15" x14ac:dyDescent="0.25">
      <c r="A41" s="100" t="s">
        <v>86</v>
      </c>
      <c r="B41" s="100">
        <f>SUM(B27:B40)</f>
        <v>0</v>
      </c>
      <c r="C41" s="101">
        <f>SUM(C27:C40)</f>
        <v>0</v>
      </c>
      <c r="D41" s="101">
        <f>SUM(D27:D40)</f>
        <v>251</v>
      </c>
      <c r="E41" s="101">
        <f>SUM(E26:E40)</f>
        <v>251</v>
      </c>
      <c r="F41" s="101">
        <f t="shared" ref="F41:J41" si="3">SUM(F26:F40)</f>
        <v>251</v>
      </c>
      <c r="G41" s="101">
        <f t="shared" si="3"/>
        <v>0</v>
      </c>
      <c r="H41" s="101">
        <f t="shared" si="3"/>
        <v>0</v>
      </c>
      <c r="I41" s="101">
        <f t="shared" si="3"/>
        <v>0</v>
      </c>
      <c r="J41" s="101">
        <f t="shared" si="3"/>
        <v>0</v>
      </c>
    </row>
    <row r="42" spans="1:10" s="45" customFormat="1" ht="13.5" thickBot="1" x14ac:dyDescent="0.3">
      <c r="A42" s="43"/>
      <c r="B42" s="43"/>
      <c r="C42" s="44"/>
      <c r="D42" s="44"/>
      <c r="E42" s="44"/>
      <c r="F42" s="44"/>
      <c r="G42" s="44"/>
      <c r="H42" s="44"/>
      <c r="I42" s="44"/>
    </row>
    <row r="43" spans="1:10" s="42" customFormat="1" ht="16.5" thickBot="1" x14ac:dyDescent="0.3">
      <c r="A43" s="98" t="s">
        <v>87</v>
      </c>
      <c r="B43" s="99">
        <f>B24+B41</f>
        <v>1141</v>
      </c>
      <c r="C43" s="99">
        <f>C24+C41</f>
        <v>1141</v>
      </c>
      <c r="D43" s="99">
        <f>D24+D41</f>
        <v>1407</v>
      </c>
      <c r="E43" s="99">
        <f t="shared" ref="E43:J43" si="4">E24+E41</f>
        <v>1438</v>
      </c>
      <c r="F43" s="99">
        <f t="shared" si="4"/>
        <v>1548</v>
      </c>
      <c r="G43" s="99">
        <f t="shared" si="4"/>
        <v>1592</v>
      </c>
      <c r="H43" s="99">
        <f t="shared" si="4"/>
        <v>1743</v>
      </c>
      <c r="I43" s="99">
        <f t="shared" si="4"/>
        <v>1910</v>
      </c>
      <c r="J43" s="99">
        <f t="shared" si="4"/>
        <v>2093</v>
      </c>
    </row>
    <row r="44" spans="1:10" x14ac:dyDescent="0.25">
      <c r="C44" s="49"/>
      <c r="D44" s="49"/>
      <c r="E44" s="49"/>
      <c r="F44" s="49"/>
      <c r="G44" s="49"/>
      <c r="H44" s="49"/>
      <c r="I44" s="49"/>
    </row>
    <row r="45" spans="1:10" x14ac:dyDescent="0.25">
      <c r="C45" s="49"/>
      <c r="D45" s="49"/>
      <c r="E45" s="49"/>
      <c r="F45" s="49"/>
      <c r="G45" s="49"/>
      <c r="H45" s="49"/>
      <c r="I45" s="49"/>
    </row>
    <row r="46" spans="1:10" x14ac:dyDescent="0.25">
      <c r="C46" s="49"/>
      <c r="D46" s="49"/>
      <c r="E46" s="49"/>
      <c r="F46" s="49"/>
      <c r="G46" s="49"/>
      <c r="H46" s="49"/>
      <c r="I46" s="49"/>
    </row>
    <row r="47" spans="1:10" x14ac:dyDescent="0.25">
      <c r="C47" s="49"/>
      <c r="D47" s="49"/>
      <c r="E47" s="49"/>
      <c r="F47" s="49"/>
      <c r="G47" s="49"/>
      <c r="H47" s="49"/>
      <c r="I47" s="49"/>
    </row>
    <row r="48" spans="1:10" x14ac:dyDescent="0.25">
      <c r="C48" s="49"/>
      <c r="D48" s="49"/>
      <c r="E48" s="49"/>
      <c r="F48" s="49"/>
      <c r="G48" s="49"/>
      <c r="H48" s="49"/>
      <c r="I48" s="49"/>
    </row>
    <row r="49" spans="3:9" x14ac:dyDescent="0.25">
      <c r="C49" s="49"/>
      <c r="D49" s="49"/>
      <c r="E49" s="49"/>
      <c r="F49" s="49"/>
      <c r="G49" s="49"/>
      <c r="H49" s="49"/>
      <c r="I49" s="49"/>
    </row>
    <row r="50" spans="3:9" x14ac:dyDescent="0.25">
      <c r="C50" s="49"/>
      <c r="D50" s="49"/>
      <c r="E50" s="49"/>
      <c r="F50" s="49"/>
      <c r="G50" s="49"/>
      <c r="H50" s="49"/>
      <c r="I50" s="49"/>
    </row>
    <row r="51" spans="3:9" x14ac:dyDescent="0.25">
      <c r="C51" s="49"/>
      <c r="D51" s="49"/>
      <c r="E51" s="49"/>
      <c r="F51" s="49"/>
      <c r="G51" s="49"/>
      <c r="H51" s="49"/>
      <c r="I51" s="49"/>
    </row>
    <row r="52" spans="3:9" x14ac:dyDescent="0.25">
      <c r="C52" s="49"/>
      <c r="D52" s="49"/>
      <c r="E52" s="49"/>
      <c r="F52" s="49"/>
      <c r="G52" s="49"/>
      <c r="H52" s="49"/>
      <c r="I52" s="49"/>
    </row>
    <row r="53" spans="3:9" x14ac:dyDescent="0.25">
      <c r="C53" s="49"/>
      <c r="D53" s="49"/>
      <c r="E53" s="49"/>
      <c r="F53" s="49"/>
      <c r="G53" s="49"/>
      <c r="H53" s="49"/>
      <c r="I53" s="49"/>
    </row>
    <row r="54" spans="3:9" x14ac:dyDescent="0.25">
      <c r="C54" s="49"/>
      <c r="D54" s="49"/>
      <c r="E54" s="49"/>
      <c r="F54" s="49"/>
      <c r="G54" s="49"/>
      <c r="H54" s="49"/>
      <c r="I54" s="49"/>
    </row>
    <row r="55" spans="3:9" x14ac:dyDescent="0.25">
      <c r="C55" s="49"/>
      <c r="D55" s="49"/>
      <c r="E55" s="49"/>
      <c r="F55" s="49"/>
      <c r="G55" s="49"/>
      <c r="H55" s="49"/>
      <c r="I55" s="49"/>
    </row>
    <row r="56" spans="3:9" x14ac:dyDescent="0.25">
      <c r="C56" s="49"/>
      <c r="D56" s="49"/>
      <c r="E56" s="49"/>
      <c r="F56" s="49"/>
      <c r="G56" s="49"/>
      <c r="H56" s="49"/>
      <c r="I56" s="49"/>
    </row>
    <row r="57" spans="3:9" x14ac:dyDescent="0.25">
      <c r="C57" s="49"/>
      <c r="D57" s="49"/>
      <c r="E57" s="49"/>
      <c r="F57" s="49"/>
      <c r="G57" s="49"/>
      <c r="H57" s="49"/>
      <c r="I57" s="49"/>
    </row>
    <row r="58" spans="3:9" x14ac:dyDescent="0.25">
      <c r="C58" s="49"/>
      <c r="D58" s="49"/>
      <c r="E58" s="49"/>
      <c r="F58" s="49"/>
      <c r="G58" s="49"/>
      <c r="H58" s="49"/>
      <c r="I58" s="49"/>
    </row>
    <row r="59" spans="3:9" x14ac:dyDescent="0.25">
      <c r="C59" s="49"/>
      <c r="D59" s="49"/>
      <c r="E59" s="49"/>
      <c r="F59" s="49"/>
      <c r="G59" s="49"/>
      <c r="H59" s="49"/>
      <c r="I59" s="49"/>
    </row>
    <row r="60" spans="3:9" x14ac:dyDescent="0.25">
      <c r="C60" s="49"/>
      <c r="D60" s="49"/>
      <c r="E60" s="49"/>
      <c r="F60" s="49"/>
      <c r="G60" s="49"/>
      <c r="H60" s="49"/>
      <c r="I60" s="49"/>
    </row>
    <row r="61" spans="3:9" x14ac:dyDescent="0.25">
      <c r="C61" s="49"/>
      <c r="D61" s="49"/>
      <c r="E61" s="49"/>
      <c r="F61" s="49"/>
      <c r="G61" s="49"/>
      <c r="H61" s="49"/>
      <c r="I61" s="49"/>
    </row>
    <row r="62" spans="3:9" x14ac:dyDescent="0.25">
      <c r="C62" s="49"/>
      <c r="D62" s="49"/>
      <c r="E62" s="49"/>
      <c r="F62" s="49"/>
      <c r="G62" s="49"/>
      <c r="H62" s="49"/>
      <c r="I62" s="49"/>
    </row>
    <row r="63" spans="3:9" x14ac:dyDescent="0.25">
      <c r="C63" s="49"/>
      <c r="D63" s="49"/>
      <c r="E63" s="49"/>
      <c r="F63" s="49"/>
      <c r="G63" s="49"/>
      <c r="H63" s="49"/>
      <c r="I63" s="49"/>
    </row>
    <row r="64" spans="3:9" x14ac:dyDescent="0.25">
      <c r="C64" s="49"/>
      <c r="D64" s="49"/>
      <c r="E64" s="49"/>
      <c r="F64" s="49"/>
      <c r="G64" s="49"/>
      <c r="H64" s="49"/>
      <c r="I64" s="49"/>
    </row>
    <row r="65" spans="3:9" x14ac:dyDescent="0.25">
      <c r="C65" s="49"/>
      <c r="D65" s="49"/>
      <c r="E65" s="49"/>
      <c r="F65" s="49"/>
      <c r="G65" s="49"/>
      <c r="H65" s="49"/>
      <c r="I65" s="49"/>
    </row>
    <row r="66" spans="3:9" x14ac:dyDescent="0.25">
      <c r="C66" s="49"/>
      <c r="D66" s="49"/>
      <c r="E66" s="49"/>
      <c r="F66" s="49"/>
      <c r="G66" s="49"/>
      <c r="H66" s="49"/>
      <c r="I66" s="49"/>
    </row>
    <row r="67" spans="3:9" x14ac:dyDescent="0.25">
      <c r="C67" s="49"/>
      <c r="D67" s="49"/>
      <c r="E67" s="49"/>
      <c r="F67" s="49"/>
      <c r="G67" s="49"/>
      <c r="H67" s="49"/>
      <c r="I67" s="49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66" orientation="landscape" horizontalDpi="300" verticalDpi="300" r:id="rId1"/>
  <headerFooter alignWithMargins="0">
    <oddHeader xml:space="preserve">&amp;C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návrh rozpočtu-provoz a mzdy</vt:lpstr>
      <vt:lpstr>návrh rozpočtu - investice</vt:lpstr>
      <vt:lpstr>komentar k navrhu rozpoc.</vt:lpstr>
      <vt:lpstr>rozpoč.výhled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Semerádová</dc:creator>
  <cp:lastModifiedBy>User</cp:lastModifiedBy>
  <cp:lastPrinted>2019-06-05T11:42:44Z</cp:lastPrinted>
  <dcterms:created xsi:type="dcterms:W3CDTF">2016-06-27T08:08:25Z</dcterms:created>
  <dcterms:modified xsi:type="dcterms:W3CDTF">2022-07-01T07:48:27Z</dcterms:modified>
</cp:coreProperties>
</file>